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285" windowWidth="14805" windowHeight="7830"/>
  </bookViews>
  <sheets>
    <sheet name="раздел 1-4" sheetId="2" r:id="rId1"/>
    <sheet name="раздел 5" sheetId="4" r:id="rId2"/>
    <sheet name="раздел 6-12" sheetId="5" r:id="rId3"/>
  </sheets>
  <definedNames>
    <definedName name="_xlnm.Print_Area" localSheetId="0">'раздел 1-4'!$A$1:$G$46</definedName>
  </definedNames>
  <calcPr calcId="124519"/>
</workbook>
</file>

<file path=xl/calcChain.xml><?xml version="1.0" encoding="utf-8"?>
<calcChain xmlns="http://schemas.openxmlformats.org/spreadsheetml/2006/main">
  <c r="C304" i="4"/>
  <c r="C323"/>
  <c r="U61" i="5"/>
  <c r="M61"/>
  <c r="E111" i="4"/>
  <c r="F79"/>
  <c r="F280"/>
  <c r="Q114" i="5" l="1"/>
  <c r="E18" i="4"/>
  <c r="D18"/>
  <c r="C288" l="1"/>
  <c r="D42"/>
  <c r="E89"/>
  <c r="E7" s="1"/>
  <c r="C7" l="1"/>
  <c r="J122" i="5" l="1"/>
  <c r="C300" i="4" l="1"/>
  <c r="F14"/>
  <c r="F39" i="2" l="1"/>
  <c r="Q141" i="5"/>
  <c r="Q133"/>
  <c r="G44" i="2"/>
  <c r="G43"/>
  <c r="G42"/>
  <c r="G41"/>
  <c r="F46"/>
  <c r="F44"/>
  <c r="F43"/>
  <c r="F40"/>
  <c r="F41"/>
  <c r="F42"/>
  <c r="E170" i="4" l="1"/>
  <c r="E158" s="1"/>
  <c r="D170"/>
  <c r="C179" l="1"/>
  <c r="C87" l="1"/>
  <c r="C318" l="1"/>
  <c r="E281"/>
  <c r="D281"/>
  <c r="D179"/>
  <c r="F70" l="1"/>
  <c r="E87" l="1"/>
  <c r="F180"/>
  <c r="D89"/>
  <c r="D7" s="1"/>
  <c r="E185" l="1"/>
  <c r="D185"/>
  <c r="C185"/>
  <c r="F185"/>
  <c r="E179" l="1"/>
  <c r="F179" s="1"/>
  <c r="F69" l="1"/>
  <c r="F74"/>
  <c r="F54"/>
  <c r="F88"/>
  <c r="F86"/>
  <c r="D87"/>
  <c r="F87" s="1"/>
  <c r="S15" i="5"/>
  <c r="F43" i="4" l="1"/>
  <c r="V155" i="5"/>
  <c r="Q68"/>
  <c r="C291" i="4" l="1"/>
  <c r="F83" l="1"/>
  <c r="S16" i="5"/>
  <c r="F91" i="4"/>
  <c r="F84"/>
  <c r="F82"/>
  <c r="F81"/>
  <c r="F80"/>
  <c r="F77"/>
  <c r="F73"/>
  <c r="F72"/>
  <c r="F68"/>
  <c r="F67"/>
  <c r="F52"/>
  <c r="F51"/>
  <c r="F46"/>
  <c r="F31"/>
  <c r="F24"/>
  <c r="F19"/>
  <c r="F10"/>
  <c r="F9"/>
  <c r="E78"/>
  <c r="E66" s="1"/>
  <c r="E59" s="1"/>
  <c r="E42" l="1"/>
  <c r="E17" s="1"/>
  <c r="E6" s="1"/>
  <c r="F89"/>
  <c r="F50"/>
  <c r="F175" l="1"/>
  <c r="F172"/>
  <c r="F171"/>
  <c r="F162"/>
  <c r="F136"/>
  <c r="F124"/>
  <c r="F112"/>
  <c r="F103"/>
  <c r="E135"/>
  <c r="E101"/>
  <c r="D111"/>
  <c r="D135"/>
  <c r="D101"/>
  <c r="C135"/>
  <c r="C111"/>
  <c r="C170"/>
  <c r="C158" s="1"/>
  <c r="C151" s="1"/>
  <c r="C101"/>
  <c r="F42"/>
  <c r="D78"/>
  <c r="F78" s="1"/>
  <c r="F7"/>
  <c r="C110" l="1"/>
  <c r="D158"/>
  <c r="D151" s="1"/>
  <c r="D110" s="1"/>
  <c r="F18"/>
  <c r="F101"/>
  <c r="F111"/>
  <c r="F135"/>
  <c r="D66"/>
  <c r="D59" s="1"/>
  <c r="D17" s="1"/>
  <c r="F170"/>
  <c r="C89"/>
  <c r="C78"/>
  <c r="C18"/>
  <c r="C42"/>
  <c r="S19" i="5"/>
  <c r="S12"/>
  <c r="N20"/>
  <c r="I20"/>
  <c r="F158" i="4" l="1"/>
  <c r="F151" s="1"/>
  <c r="E151"/>
  <c r="E110" s="1"/>
  <c r="C66"/>
  <c r="C59" s="1"/>
  <c r="F66"/>
  <c r="F59" s="1"/>
  <c r="F17"/>
  <c r="S20" i="5"/>
  <c r="X12" s="1"/>
  <c r="C17" i="4" l="1"/>
  <c r="F110"/>
  <c r="E100"/>
</calcChain>
</file>

<file path=xl/sharedStrings.xml><?xml version="1.0" encoding="utf-8"?>
<sst xmlns="http://schemas.openxmlformats.org/spreadsheetml/2006/main" count="571" uniqueCount="332">
  <si>
    <t>I. Основные показатели финансово-хозяйственной деятельности учреждения.</t>
  </si>
  <si>
    <t>Наименование государственной услуги</t>
  </si>
  <si>
    <t>% исполнения к годовому плану</t>
  </si>
  <si>
    <t>№ п/п</t>
  </si>
  <si>
    <t>План (чел.)</t>
  </si>
  <si>
    <t>Факт (чел.)</t>
  </si>
  <si>
    <t>Причины невыполнения/ перевыполнения</t>
  </si>
  <si>
    <t>2. Анализ выполнения  государственного задания (количественные показатели)</t>
  </si>
  <si>
    <t>Количество работников, замещающих занятые ставки</t>
  </si>
  <si>
    <t>Вакансии</t>
  </si>
  <si>
    <t>Без внешних совместителей</t>
  </si>
  <si>
    <t>Внешние совместители</t>
  </si>
  <si>
    <t>Занято  ставок</t>
  </si>
  <si>
    <t>Фактическая среднесписочная численность (единиц)</t>
  </si>
  <si>
    <t>Штатная численность, всего (единиц)</t>
  </si>
  <si>
    <t xml:space="preserve">3. Штатная и фактическая среднесписочная численность учреждения. </t>
  </si>
  <si>
    <t>Категория персонала</t>
  </si>
  <si>
    <t>Показатели по «дорожной карте»</t>
  </si>
  <si>
    <t>% исполнения «дорожной карты»</t>
  </si>
  <si>
    <t>Средняя  з/пл руководителя</t>
  </si>
  <si>
    <t>Средняя  з/пл заместителей руководителя и главного бухгалтера</t>
  </si>
  <si>
    <t>Средняя  з/пл врачей</t>
  </si>
  <si>
    <t>Средняя  з/пл среднего медицинского персонала</t>
  </si>
  <si>
    <t>Средняя  з/пл младшего медицинского персонала</t>
  </si>
  <si>
    <t>Средняя  з/пл педагогических работников</t>
  </si>
  <si>
    <t>Прочий персонал</t>
  </si>
  <si>
    <t>4. Показатель средней заработной платы. Выполнение показателей дорожной карты.</t>
  </si>
  <si>
    <t>Наименование показателя</t>
  </si>
  <si>
    <t xml:space="preserve">Остаток средств на начало текущего финансового года </t>
  </si>
  <si>
    <t xml:space="preserve">Остаток средств на конец текущего финансового года </t>
  </si>
  <si>
    <t>Доходы, всего:</t>
  </si>
  <si>
    <t>в том числе:
доходы от собственности, всего</t>
  </si>
  <si>
    <t>доходы от оказания услуг, работ, компенсации затрат учреждений, всего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</si>
  <si>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</si>
  <si>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</si>
  <si>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</si>
  <si>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доходы от операций с активами, всего</t>
  </si>
  <si>
    <t xml:space="preserve">прочие поступления, всего </t>
  </si>
  <si>
    <t>из них:
увеличение остатков денежных средств за счет возврата дебиторской задолженности прошлых лет</t>
  </si>
  <si>
    <t>Расходы, всего</t>
  </si>
  <si>
    <t>в том числе:
на выплаты персоналу, всего</t>
  </si>
  <si>
    <t>в том числе:
оплата труда</t>
  </si>
  <si>
    <t>ФОТ персонала, не подпадающего под действие Указов Президента Российской Федерации</t>
  </si>
  <si>
    <t>ФОТ персонала,  подпадающего под действие Указов Президента Российской Федерации</t>
  </si>
  <si>
    <t>ФОТ внешних совместителей, из категорий  персонала подпадающего под действие Указов Президента Российской Федерации</t>
  </si>
  <si>
    <t>социальные пособия и компенсации персоналу в денежной форме</t>
  </si>
  <si>
    <t>прочие выплаты персоналу, в том числе компенсационного характера</t>
  </si>
  <si>
    <t>прочие несоциальные выплаты персоналу в натуральной форме</t>
  </si>
  <si>
    <t xml:space="preserve">транспортные услуги </t>
  </si>
  <si>
    <t>прочие работы, услуги</t>
  </si>
  <si>
    <t>социальные пособия и компенсации персоналу в денежной форме , втом числе ежемесячные компенс. выплаты в размере 50 рублей сотрудникам (работникам), находящимся в отпуске по уходу за ребёнком по достижения им возраста 3-х лет</t>
  </si>
  <si>
    <t>социальные компенсации персоналу в натуральной форме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</si>
  <si>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</si>
  <si>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в том числе:
начисления на выплаты по оплате труда</t>
  </si>
  <si>
    <t xml:space="preserve">работы, услуги по содержанию имущества </t>
  </si>
  <si>
    <t xml:space="preserve">прочие работы, услуги </t>
  </si>
  <si>
    <t xml:space="preserve">поступление нефинансовых активов </t>
  </si>
  <si>
    <t>социальные и иные выплаты населению, всего</t>
  </si>
  <si>
    <t>в том числе:
пособия, компенсации и иные социальные выплаты гражданам, кроме публичных нормативных обязательств</t>
  </si>
  <si>
    <t xml:space="preserve">Приобретение товаров, работ, услуг в пользу граждан в целях их социального обеспечения
</t>
  </si>
  <si>
    <t xml:space="preserve">иные выплаты населению </t>
  </si>
  <si>
    <t>уплата налогов, сборов и иных платежей, всего</t>
  </si>
  <si>
    <t>из них:
налог на имущество организаций и земельный налог</t>
  </si>
  <si>
    <t>налог на имущество организаций</t>
  </si>
  <si>
    <t>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</si>
  <si>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</si>
  <si>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транспортный налог</t>
  </si>
  <si>
    <t>государственная пошлина</t>
  </si>
  <si>
    <t>прочие налоги и сборы</t>
  </si>
  <si>
    <t>уплата штрафов (в том числе административных), пеней, иных платежей</t>
  </si>
  <si>
    <t xml:space="preserve">Налоги, пошлины и сборы
Налоги, пошлины и сборы
</t>
  </si>
  <si>
    <t xml:space="preserve">Штрафы за нарушение законодательства о налогах и сборах, законодательства о страховых взносах
</t>
  </si>
  <si>
    <t xml:space="preserve">Штрафы за нарушение законодательства о закупках и нарушение условий контрактов (договоров)
</t>
  </si>
  <si>
    <t>Другие экономические санкции</t>
  </si>
  <si>
    <t>Иные выплаты текущего характера организациям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</si>
  <si>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</si>
  <si>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</si>
  <si>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 xml:space="preserve">расходы на закупку товаров, работ, услуг, всего </t>
  </si>
  <si>
    <t>закупку товаров, работ, услуг в целях капитального ремонта государственного (муниципального) имущества</t>
  </si>
  <si>
    <t>Увеличение стоимости основных средств</t>
  </si>
  <si>
    <t>Увеличение стоимости строительных материалов</t>
  </si>
  <si>
    <t>Прочие материальные запасы</t>
  </si>
  <si>
    <t>прочую закупку товаров, работ и услуг, всего</t>
  </si>
  <si>
    <t>Прочие несоциальные выплаты персоналу в натуральной форме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</si>
  <si>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</si>
  <si>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</si>
  <si>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</si>
  <si>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</si>
  <si>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</si>
  <si>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</si>
  <si>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</si>
  <si>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</si>
  <si>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</si>
  <si>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увеличение стоимости материальных запасов</t>
  </si>
  <si>
    <t>Лекарственные препараты и материалы, применяемые в медицинских целях</t>
  </si>
  <si>
    <t>Продукты питания</t>
  </si>
  <si>
    <t>Топливо, горюче-смазочные материалы</t>
  </si>
  <si>
    <t>Строительные материалы, за исключением строительных материалов для целей капитальных вложений</t>
  </si>
  <si>
    <t>Мягкий инвентарь</t>
  </si>
  <si>
    <t>Материалы, включая строительные материалы, для целей капитальных вложений</t>
  </si>
  <si>
    <t>Материальные запасы однократного применения</t>
  </si>
  <si>
    <t xml:space="preserve">Выплаты, уменьшающие доход, всего </t>
  </si>
  <si>
    <t xml:space="preserve">в том числе:
налог на прибыль </t>
  </si>
  <si>
    <t xml:space="preserve">налог на добавленную стоимость </t>
  </si>
  <si>
    <t xml:space="preserve">прочие налоги, уменьшающие доход </t>
  </si>
  <si>
    <t xml:space="preserve">Прочие выплаты, всего </t>
  </si>
  <si>
    <t>из них:
возврат в бюджет средств субсидии</t>
  </si>
  <si>
    <t xml:space="preserve">возмещение персоналу дополнительных расходов, связанных с проживанием вне места постоянного жительства в служебных командировках
</t>
  </si>
  <si>
    <t>в том числе 75% пенсий</t>
  </si>
  <si>
    <t>Фактическое исполнение, руб.</t>
  </si>
  <si>
    <t>% исполнения</t>
  </si>
  <si>
    <t>КВР</t>
  </si>
  <si>
    <t>5. Информация о финансовой деятельности учреждения за отчетный период</t>
  </si>
  <si>
    <t>Субсидия на финансовое обеспечение выполнения государственного задания</t>
  </si>
  <si>
    <t>Поступления от оказания услуг (выполнения работ) на платной основе и от иной приносящей доход деятельности</t>
  </si>
  <si>
    <t xml:space="preserve">Налоги, пошлины и сборы
</t>
  </si>
  <si>
    <t xml:space="preserve">Субсидия в целях достижения результатов федерального проекта, входящего в состав национального проекта </t>
  </si>
  <si>
    <t>Субсидии, предоставляемые в соответствии с абзацем вторым пункта 1 статьи 78.1 Бюджетного кодекса Российской Федерации</t>
  </si>
  <si>
    <t>Сведения о кредиторской задолженности</t>
  </si>
  <si>
    <t>Сумма задолженности</t>
  </si>
  <si>
    <t>Дата оплаты по контракту</t>
  </si>
  <si>
    <t>Причина образования задолженности</t>
  </si>
  <si>
    <t>Сведения о дебиторской задолженности</t>
  </si>
  <si>
    <t>Код субсидии</t>
  </si>
  <si>
    <t>Питание</t>
  </si>
  <si>
    <t>Медикаменты</t>
  </si>
  <si>
    <t>в т.ч. одежда и обувь</t>
  </si>
  <si>
    <t>6. Стоимость питания, медикаментов, мягкого инвентаря на одного воспитанника в день, руб. коп.*</t>
  </si>
  <si>
    <t xml:space="preserve">Способ осуществления закупки </t>
  </si>
  <si>
    <t>Сумма первоначального договора (контракта), руб.коп.</t>
  </si>
  <si>
    <t>Сумма заключенных договоров (контрактов), руб.коп.</t>
  </si>
  <si>
    <t>Сумма экономии, руб.коп.</t>
  </si>
  <si>
    <t>Экономически эффективное расходование денежных средств на приобретение товаров, работ, услуг*</t>
  </si>
  <si>
    <t>Закупки у единственного поставщика</t>
  </si>
  <si>
    <t>Аукцион</t>
  </si>
  <si>
    <t xml:space="preserve">Запрос котировок </t>
  </si>
  <si>
    <t xml:space="preserve">Конкурс </t>
  </si>
  <si>
    <t>ИТОГО</t>
  </si>
  <si>
    <t>Запрос предложений</t>
  </si>
  <si>
    <t>Запрос цен</t>
  </si>
  <si>
    <t>7. Закупка товаров, работ и услуг, способы закупок; сложившаяся экономия.</t>
  </si>
  <si>
    <t>Естественные монополии</t>
  </si>
  <si>
    <t xml:space="preserve">*Экономически эффективное расходование денежных средств на приобретение товаров, работ, услуг, рассчитывается по формуле:
Х= (А*100%)/Б
где
Х - процент экономии денежных средств учреждения по итогам проведения торгов от общего совокупного годового объема лимитов, предусмотренных на поставку товаров, оказание услуг, выполнение работ (в %);
А – сумма экономии денежных средств учреждения, по итогам проведения торгов за отчетный период (руб.);
Б -  совокупный годовой объем лимитов, предусмотренных на поставку товаров, оказание услуг, выполнение работ за исключением закупок, относящихся к сфере деятельности субъектов естественных монополий (в соответствии с ФЗ РФ от 17.08.1995 № 147 ФЗ), а также оказанию услуг по водоснабжению, водоотведению, и теплоснабжению (руб.)
</t>
  </si>
  <si>
    <t>8. Проверки контролирующих и надзорных органов.</t>
  </si>
  <si>
    <t xml:space="preserve">Орган, осуществляющий проверку/Документы по результатам проверки </t>
  </si>
  <si>
    <t>Выявленные нарушения</t>
  </si>
  <si>
    <t>Исполнены/не исполнены нарушения, мероприятия, проведенные по результатам контрольного мероприятия</t>
  </si>
  <si>
    <t>9. Повышение квалификации сотрудников.</t>
  </si>
  <si>
    <t>Категория персонала (должность)</t>
  </si>
  <si>
    <t>Количество человек</t>
  </si>
  <si>
    <t>Стоимость обучения (КВФО2+КВФО 4)</t>
  </si>
  <si>
    <t>10. Материально-техническое обеспечение. Проведение ремонтных работ.</t>
  </si>
  <si>
    <t>Стоимость, руб.</t>
  </si>
  <si>
    <t>Капитальный ремонт</t>
  </si>
  <si>
    <t>Текущий ремонт</t>
  </si>
  <si>
    <t>Приобретение основных средств</t>
  </si>
  <si>
    <t>в том числе:</t>
  </si>
  <si>
    <t>11. Информация о спонсорской помощи.</t>
  </si>
  <si>
    <t>Сумма, руб.</t>
  </si>
  <si>
    <t>Направление расходования</t>
  </si>
  <si>
    <t>Всего</t>
  </si>
  <si>
    <t>12. Сельское хозяйство.</t>
  </si>
  <si>
    <t>12.1. Животноводство</t>
  </si>
  <si>
    <t>Выбыло (с начала года)</t>
  </si>
  <si>
    <t xml:space="preserve">Затраты на содержание </t>
  </si>
  <si>
    <t>Количество на отчетную дату</t>
  </si>
  <si>
    <t>КРС</t>
  </si>
  <si>
    <t>Свиньи</t>
  </si>
  <si>
    <t>Овцы и козы</t>
  </si>
  <si>
    <t>Лошади</t>
  </si>
  <si>
    <t>Затраты на выращивание</t>
  </si>
  <si>
    <t>Кол-во, кг</t>
  </si>
  <si>
    <t>Овощные культуры</t>
  </si>
  <si>
    <t>Зерновые культуры</t>
  </si>
  <si>
    <t>Сено, солома</t>
  </si>
  <si>
    <t>13. Доходы от иной приносящей доход деятельности</t>
  </si>
  <si>
    <t>Вид деятельности</t>
  </si>
  <si>
    <t>Прибыль, руб.</t>
  </si>
  <si>
    <t>всего</t>
  </si>
  <si>
    <t>квфо 2</t>
  </si>
  <si>
    <t>квфо 4</t>
  </si>
  <si>
    <t>Коечная мощность учреждения</t>
  </si>
  <si>
    <t xml:space="preserve"> 1.1. Виды деятельности государственного учреждения:</t>
  </si>
  <si>
    <t>1.3.Категория получателей социальных услуг:</t>
  </si>
  <si>
    <t>1.4.Имеющиеся лицензии</t>
  </si>
  <si>
    <t>Спонсор (благотворитель)</t>
  </si>
  <si>
    <t xml:space="preserve">Экономия </t>
  </si>
  <si>
    <t>Экономия</t>
  </si>
  <si>
    <t>увеличение остатков денежных средств за счет возврата дебиторской задолженности прошлых лет</t>
  </si>
  <si>
    <t>Документы для принятия к учету (наименование, № и дата)</t>
  </si>
  <si>
    <t>Доклад руководителя ГАУСО "Мазановский психоневрологический  интернат"</t>
  </si>
  <si>
    <t>Предоставление социального обслуживания в стационарной форме,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</si>
  <si>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>Предоставление социального обслуживания в форме на дому, включая оказание социально-бытовых услуг, социально-медицинских услуг, социально-психологических услуг, социально-педагогических услуг, 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</si>
  <si>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 xml:space="preserve">Деятельность по уходу за престарелыми и инвалидами с обеспечением проживания; предоставление социальных услуг без обеспечения проживания престарелым и инвалидам; общая врачебная практика; деятельность в области медицины прочая; деятельность в области медицины, прочая, не включенная в другие группировки. </t>
  </si>
  <si>
    <t xml:space="preserve"> Гражданин полностью или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инвалидности.</t>
  </si>
  <si>
    <t>Лицензия на осуществление деятельности по перевозкам пассажиров и иных лиц автобусами АК-28-000143 от 03.06.2019</t>
  </si>
  <si>
    <t>1.2.Форма  предоставления социальных услуг:</t>
  </si>
  <si>
    <t>* стоимость расчитываетя по факту списания со склада</t>
  </si>
  <si>
    <t>Наименование субсидии и направление расходования</t>
  </si>
  <si>
    <t>12.2. Растениеводство</t>
  </si>
  <si>
    <t xml:space="preserve">Производство хлеба и мучных кондитерских изделий, тортов и пирожных недлительного хранения </t>
  </si>
  <si>
    <t>Деятельность прочего сухопутного пассажирского транспорта, не включенная в другие группировки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</si>
  <si>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</si>
  <si>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Прибыль от реализации продукции</t>
  </si>
  <si>
    <t>Деятельность автомобильного грузового транспорта</t>
  </si>
  <si>
    <t>Выращивание зерновых (кроме риса), зернобобовых культур и семян масличных культур</t>
  </si>
  <si>
    <t>Наименование контрагента и наименование товаров, услуг</t>
  </si>
  <si>
    <t>ДЭК Амурэнергосбыт ПАО</t>
  </si>
  <si>
    <t>Авансовый платеж за эл.эн.</t>
  </si>
  <si>
    <t>Доходы от реализации активов</t>
  </si>
  <si>
    <t>Субсидия на иные цели</t>
  </si>
  <si>
    <t>Деятельность стоянок для транспортных средств</t>
  </si>
  <si>
    <t>Безвозмездные денежные поступления текущего характера</t>
  </si>
  <si>
    <t>налог на прибыль</t>
  </si>
  <si>
    <t>Главный бухгалтер                                             И.В.Крупенич</t>
  </si>
  <si>
    <t>Закупки малого объема (ЗМО)</t>
  </si>
  <si>
    <t>Выращивание зерновых (кроме риса), зернобобовых культур и семян масличных культур; выращивание овощей, бахчевых, корнеплодных и клубнеплодных культур, грибов и трюфелей; выращивание картофеля; разведение молочного крупного рогатого скота, поизводство сырого молока; разведение мясного и прочего крупного рогатого скота, включая буйволов, яков и др., на мясо; разведение лошадей, ослов, мулов, лошаков; разведение свиней; пчеловодство; лесозаготовки; сбор и заготовка дикорастущих плодов, ягод; производство мяса в охлажденном виде; производство мясаи пищевых субпродуктов в замороженном виде; прочие виды переработки и консервирования фруктов и овощей;производство питьевого молока и питьевых сливок; производство хлеба и мучных кондитерских изделий, тортов и пирожных недлительного хранения; производство готовых кормов для животных, содержащихся на фермах; производство готовых текстильных изделий, кроме одежды;производство прочей одежды и аксессуаров одежды; распиловка и строгание древесины; предоставление услуг по пропитке древесины; сор и обработка сточных вод; торговля оптовая зерном, необработанным табаком, семенами и кормами для сельскохозяйственных животных; торговля оптовая живыми животными; торговля оптовая мясом и мясными продуктами; торговля оптовая пиломатериалами; торговля розничная премущественно пищевыми продуктами, включая напитки, и табачными изделиями в неспециализированных магазинах; торговля розничная сувенирами, изделиями народных художественных промыслов; деятельность автомобильного грузового транспорта; деятельность прочего сухопутного пассажирского транспорта, не включенная в другие группировки; деятельность стоянок для транспортных средств; деятельность гостиниц и прочих мест для временного проживания; деятельность столовых и буфетов при предприятиях и учреждениях.</t>
  </si>
  <si>
    <t>Средняя  з/пл соц работников</t>
  </si>
  <si>
    <t>План 2021, руб</t>
  </si>
  <si>
    <t>Факт 2020, руб.</t>
  </si>
  <si>
    <t>Закупка энергетических ресурсов</t>
  </si>
  <si>
    <t>ПО СЧЕТУ 209.74 (недостачи материально-ответственных лиц)</t>
  </si>
  <si>
    <t>Разведение молочного крупного рогатого скота, производство сырого молока; разведение мясного и прочего крупного рогатого скота, включая буйволов, яков и др., на мясо; разведение лошадей, муллов, лошаков</t>
  </si>
  <si>
    <t>По счету 208 (выданы в подотчет средства)</t>
  </si>
  <si>
    <t>Иные выплаты текущего характера физическим лицам</t>
  </si>
  <si>
    <t>Недостачи материальноотв. лиц</t>
  </si>
  <si>
    <t xml:space="preserve">По счету 209.74 </t>
  </si>
  <si>
    <t>Отсутствует</t>
  </si>
  <si>
    <t>ИТОГО:</t>
  </si>
  <si>
    <t>Недостача выявлена при  инвентаризации от 30.01.2020. Сотрудник уволился 15.04.2020. Добровольно ущерб не возместил, по решению суда документы о взыскании ущерба переданы в отдел судебных приставов.</t>
  </si>
  <si>
    <t xml:space="preserve"> </t>
  </si>
  <si>
    <t xml:space="preserve">ВСЕГО: </t>
  </si>
  <si>
    <t>квфо 5</t>
  </si>
  <si>
    <t>Руководитель                                                      В.В. Дунаев</t>
  </si>
  <si>
    <t>Машинка для стрижки PHILIPS Q-C5115 1шт.</t>
  </si>
  <si>
    <t>БФ "Старость в радость"</t>
  </si>
  <si>
    <t>Деятельность служб "Мобильная бригада"</t>
  </si>
  <si>
    <t>Фактическая заработная плата в 2022 году, руб</t>
  </si>
  <si>
    <t>Отношение заработной платы 2023/2022, %</t>
  </si>
  <si>
    <t>Факт 2022, руб.</t>
  </si>
  <si>
    <t>План 2023, руб</t>
  </si>
  <si>
    <t>Специалист в сфере закупок</t>
  </si>
  <si>
    <t>Блендер WILLMARK Q-1110RS 1 шт.</t>
  </si>
  <si>
    <t>Обогреватель тепловентилятор 2кВт спиральный 1 шт.</t>
  </si>
  <si>
    <t>Насосная  станция 550Вт подъем 44м 1 шт.</t>
  </si>
  <si>
    <t>Проектор  Hiptr Cinema A6Blak LCD 2500Lm 1 шт.</t>
  </si>
  <si>
    <t>Глюкометры и тест-полоски</t>
  </si>
  <si>
    <t xml:space="preserve">Товарная накладная №367 от 27.01.2023 </t>
  </si>
  <si>
    <t>Прокуратура Мазановского района</t>
  </si>
  <si>
    <t>Дата проведения проверки, предмет и проверяемый период</t>
  </si>
  <si>
    <t>13.03.2023 Соблюдение поднадзорными органами  и организациями законодательства в сфере противодействия  коррупции за период 2020-2023гг.</t>
  </si>
  <si>
    <t>Нарушения не выявлены</t>
  </si>
  <si>
    <t xml:space="preserve">Лицензия на осуществление медицинской деятельности ЛО -28-01-001120 от 03.12.2014 </t>
  </si>
  <si>
    <t>Машина для переработке овощей МПО-1-02 1шт</t>
  </si>
  <si>
    <t>Туалет-кресло WC eFix 2 шт.</t>
  </si>
  <si>
    <t>Термопот BRAVO TL- 50S 1шт</t>
  </si>
  <si>
    <t>ИБП Ippon Back Basic 850 1шт</t>
  </si>
  <si>
    <t>Отпариватель напольный MLE Deuluxe 1 шт</t>
  </si>
  <si>
    <t>Весы электронные ВЭТ -60-20-1С 1 шт</t>
  </si>
  <si>
    <t>Чайник электрический LEBEW 1,7л 1 шт</t>
  </si>
  <si>
    <t>Стул СМ-11 бордовый 5 шт</t>
  </si>
  <si>
    <t>Стул СМ-11 рыжий 5 шт</t>
  </si>
  <si>
    <t>Стол переговоров 1 шт</t>
  </si>
  <si>
    <t xml:space="preserve">Нож консервный 1шт </t>
  </si>
  <si>
    <t>Психолог</t>
  </si>
  <si>
    <t>Специалист по социальной работе</t>
  </si>
  <si>
    <t xml:space="preserve">Медицинская сестра палатная </t>
  </si>
  <si>
    <t>Старшая медицинская сестра</t>
  </si>
  <si>
    <t>Младшая медицинская сестра</t>
  </si>
  <si>
    <t>Руководители подразделений, администативно-управленческий персонал</t>
  </si>
  <si>
    <t>Медицинская сестра</t>
  </si>
  <si>
    <t>Водитель автомобиля</t>
  </si>
  <si>
    <t>Мойщик посуды</t>
  </si>
  <si>
    <t>Повар</t>
  </si>
  <si>
    <t>Слесарь-сантехник</t>
  </si>
  <si>
    <t>Стол профессиональный без бортов</t>
  </si>
  <si>
    <t>Компрессор АС-616,619,620,600</t>
  </si>
  <si>
    <t>Машинка углошлифовальная</t>
  </si>
  <si>
    <t>Напольно-потолочная сплит-система Бирюса 2 шт</t>
  </si>
  <si>
    <t>Дрель шуруповерт аккумулятор 21В</t>
  </si>
  <si>
    <t>Принтер этикеток Godex</t>
  </si>
  <si>
    <t>Отрезчик станартный гильотиновый для Godex</t>
  </si>
  <si>
    <t>Пылесос Wilmark</t>
  </si>
  <si>
    <t>Погружной насос</t>
  </si>
  <si>
    <t>Поступило (с начала года)</t>
  </si>
  <si>
    <t>Рециркулятор бактерицидный 4 шт.</t>
  </si>
  <si>
    <t>Термометр бесконтактный 3 шт.</t>
  </si>
  <si>
    <t xml:space="preserve">Шкаф LS 13 шт </t>
  </si>
  <si>
    <t>Шкаф медицинский МД 2 шт</t>
  </si>
  <si>
    <t xml:space="preserve">Шкаф СВ-12 3 шт </t>
  </si>
  <si>
    <t>Машинка для стрижки</t>
  </si>
  <si>
    <t>Насосная станция АМН-100</t>
  </si>
  <si>
    <t>Насосная станция AJC-101</t>
  </si>
  <si>
    <t>Система водоочистки для столовой</t>
  </si>
  <si>
    <t>Система водоочистки для бани</t>
  </si>
  <si>
    <t>Узел учета теплоэнергии сп. корпуса на 79 мест</t>
  </si>
  <si>
    <t>Узел учета теплоэнергии  бани</t>
  </si>
  <si>
    <t>Узел учета теплоэнергии столовой</t>
  </si>
  <si>
    <t>Узел учета теплоэнергии склада</t>
  </si>
  <si>
    <t>Узел учета теплоэнергии магазина</t>
  </si>
  <si>
    <t>Часы</t>
  </si>
  <si>
    <t>Тепловентилятор спиральный</t>
  </si>
  <si>
    <t>Стремянка</t>
  </si>
  <si>
    <t>за 12 месяцев 2023 года</t>
  </si>
  <si>
    <t>1. Общая информация о деятельности учреждения за 12 месяцев 2023г.</t>
  </si>
  <si>
    <t xml:space="preserve">Всего : 36,5ед.                                                   В том числе в штатной численности персонала, занятого выполнением государственного задания -26,0 ед. , в том числе                           заместитель директора по общим вопросам - 1ед.                                                        водитель автомобиля - 1 ед.                                                                                               врач-психиатр - 3,5 ед.                       врач-терапевт - 0,5 ед.                      врач-невролог - 1 ед.                       социальный работник отделения социальногообслуживания на дому -5 ед.                                                                                       медицинская сестра палатная -3 ед.                             дворник - 1ед.                       инструктор по трудовой терапии -1ед.                                                                                             санитар - 3ед.                             психолог - 1ед.                           экономист - 1ед.,                                                культорганизатор -1ед.,                        тракторист - 1ед.,                             уборщик служебных помещений 1ед.,                                  медицинская сестра диетическая 1ед.                                                                                     В штатной численности персонала, занятого в иной приносящей доход деятельности -10,5 ед.                          управляющий отделением (фермой, сельскохозяйственным участком) -1 ед.                          животновод -1,5 ед.                                  подсобный рабочий - 1ед.                                 тракторист - 3 ед.                                электрогазосварщик - 1 ед.                                    продавец - 2 ед.                                                                                       заведующий магазином  - 1ед.                                       </t>
  </si>
  <si>
    <t>Средняя заработная плата на 01.01.2024 руб.</t>
  </si>
  <si>
    <t>Субсидия в целях приобретения имущества (транспортных средств, материальных запасов, основных средств, оборудования, включая установку и монтаж)</t>
  </si>
  <si>
    <t xml:space="preserve">  25 января 2024г.</t>
  </si>
  <si>
    <t>Экономически эффективное расходование денежных средств на приобретение товаров,работ, услуг -                                                                                                                                                                1 735 828,58*100/45 630 558,66 = 3,8%</t>
  </si>
  <si>
    <t>Машинист по стирке и ремонту одежды</t>
  </si>
  <si>
    <t>Слесарь-электрик</t>
  </si>
  <si>
    <t>Заместитель директора по общим вопросам</t>
  </si>
  <si>
    <t>Заведующий хозяйством</t>
  </si>
  <si>
    <t>Специалист по охране труда</t>
  </si>
  <si>
    <t>Шеф-повар</t>
  </si>
  <si>
    <t>Заведующий складом</t>
  </si>
  <si>
    <t>Официант</t>
  </si>
  <si>
    <t>Рабочий по комплексному обслуживанию и ремонту зданий</t>
  </si>
  <si>
    <t>Механик</t>
  </si>
  <si>
    <t xml:space="preserve">Выданы в подотчет  делопроизводителю- для отправки почтовых сообщений почтой России </t>
  </si>
  <si>
    <t>По счету 303.05</t>
  </si>
  <si>
    <t>Выплачено пособие на погребение работника, возмещение от ОСФР не получено</t>
  </si>
  <si>
    <t>По счету 303.14</t>
  </si>
  <si>
    <t>Перечислены страховые взносы за декабрь 2023г., срок оплаты 29.01.2024</t>
  </si>
  <si>
    <t>ООО "ХОУМ МАСТЕР"</t>
  </si>
  <si>
    <t>Авансовый платеж за окна для ремонта бани</t>
  </si>
  <si>
    <t>Отсутствут</t>
  </si>
  <si>
    <t>23.10.2023-13.11.2023</t>
  </si>
  <si>
    <t>Не проведена чистка вентиляции пищеблока</t>
  </si>
  <si>
    <t>Не исполнена, запланирована на январь 2024г</t>
  </si>
  <si>
    <t xml:space="preserve">Отдел НПР по Мазановскому и Селемджинскому районам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</si>
</sst>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2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/>
    <xf numFmtId="0" fontId="0" fillId="0" borderId="0" xfId="0" applyFont="1"/>
    <xf numFmtId="0" fontId="3" fillId="0" borderId="1" xfId="0" applyFont="1" applyBorder="1" applyAlignment="1">
      <alignment wrapText="1"/>
    </xf>
    <xf numFmtId="0" fontId="4" fillId="0" borderId="1" xfId="1" applyNumberFormat="1" applyFont="1" applyBorder="1" applyAlignment="1">
      <alignment wrapText="1"/>
    </xf>
    <xf numFmtId="0" fontId="4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left" vertical="top" wrapText="1"/>
    </xf>
    <xf numFmtId="0" fontId="5" fillId="0" borderId="1" xfId="1" applyNumberFormat="1" applyFont="1" applyBorder="1" applyAlignment="1">
      <alignment horizontal="left" vertical="top" wrapText="1"/>
    </xf>
    <xf numFmtId="0" fontId="5" fillId="0" borderId="1" xfId="1" applyNumberFormat="1" applyFont="1" applyBorder="1" applyAlignment="1">
      <alignment wrapText="1"/>
    </xf>
    <xf numFmtId="0" fontId="0" fillId="0" borderId="1" xfId="0" applyFont="1" applyBorder="1"/>
    <xf numFmtId="0" fontId="0" fillId="0" borderId="0" xfId="0" applyFont="1" applyAlignment="1">
      <alignment horizontal="center"/>
    </xf>
    <xf numFmtId="0" fontId="7" fillId="0" borderId="0" xfId="0" applyFont="1" applyBorder="1" applyAlignment="1">
      <alignment vertical="distributed" wrapText="1"/>
    </xf>
    <xf numFmtId="4" fontId="3" fillId="0" borderId="1" xfId="0" applyNumberFormat="1" applyFont="1" applyBorder="1"/>
    <xf numFmtId="4" fontId="0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/>
    <xf numFmtId="4" fontId="0" fillId="0" borderId="0" xfId="0" applyNumberFormat="1" applyFont="1" applyBorder="1" applyAlignment="1"/>
    <xf numFmtId="0" fontId="0" fillId="0" borderId="0" xfId="0" applyFont="1" applyAlignment="1"/>
    <xf numFmtId="4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4" fontId="3" fillId="0" borderId="1" xfId="0" applyNumberFormat="1" applyFont="1" applyFill="1" applyBorder="1" applyAlignment="1">
      <alignment horizontal="center" vertical="distributed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164" fontId="3" fillId="0" borderId="1" xfId="0" applyNumberFormat="1" applyFont="1" applyFill="1" applyBorder="1" applyAlignment="1">
      <alignment horizontal="center" vertical="distributed"/>
    </xf>
    <xf numFmtId="4" fontId="3" fillId="0" borderId="1" xfId="0" applyNumberFormat="1" applyFont="1" applyFill="1" applyBorder="1"/>
    <xf numFmtId="4" fontId="9" fillId="0" borderId="1" xfId="0" applyNumberFormat="1" applyFont="1" applyBorder="1"/>
    <xf numFmtId="4" fontId="9" fillId="0" borderId="1" xfId="0" applyNumberFormat="1" applyFont="1" applyFill="1" applyBorder="1"/>
    <xf numFmtId="4" fontId="9" fillId="0" borderId="1" xfId="0" applyNumberFormat="1" applyFont="1" applyBorder="1" applyAlignment="1">
      <alignment horizontal="center"/>
    </xf>
    <xf numFmtId="165" fontId="9" fillId="0" borderId="1" xfId="0" applyNumberFormat="1" applyFont="1" applyBorder="1"/>
    <xf numFmtId="4" fontId="9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center"/>
    </xf>
    <xf numFmtId="165" fontId="9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/>
    <xf numFmtId="0" fontId="4" fillId="0" borderId="0" xfId="0" applyFont="1" applyBorder="1" applyAlignment="1">
      <alignment vertical="distributed" wrapText="1"/>
    </xf>
    <xf numFmtId="0" fontId="0" fillId="0" borderId="0" xfId="0" applyBorder="1" applyAlignment="1">
      <alignment vertical="center"/>
    </xf>
    <xf numFmtId="0" fontId="3" fillId="0" borderId="0" xfId="0" applyFont="1" applyBorder="1"/>
    <xf numFmtId="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3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0" fillId="0" borderId="0" xfId="0" applyFont="1" applyFill="1"/>
    <xf numFmtId="4" fontId="3" fillId="0" borderId="1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2" fillId="0" borderId="0" xfId="0" applyFont="1" applyFill="1"/>
    <xf numFmtId="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/>
    </xf>
    <xf numFmtId="4" fontId="0" fillId="0" borderId="1" xfId="0" applyNumberFormat="1" applyFont="1" applyFill="1" applyBorder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4" fontId="9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left" vertical="distributed" wrapText="1"/>
    </xf>
    <xf numFmtId="0" fontId="7" fillId="0" borderId="11" xfId="0" applyFont="1" applyFill="1" applyBorder="1" applyAlignment="1">
      <alignment horizontal="left" vertical="distributed" wrapText="1"/>
    </xf>
    <xf numFmtId="0" fontId="7" fillId="0" borderId="1" xfId="0" applyFont="1" applyBorder="1" applyAlignment="1">
      <alignment horizontal="left" vertical="distributed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2" xfId="1" applyNumberFormat="1" applyFont="1" applyBorder="1" applyAlignment="1">
      <alignment horizontal="center" vertical="top" wrapText="1"/>
    </xf>
    <xf numFmtId="0" fontId="5" fillId="0" borderId="3" xfId="1" applyNumberFormat="1" applyFont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wrapText="1"/>
    </xf>
    <xf numFmtId="0" fontId="10" fillId="0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5" fillId="0" borderId="2" xfId="1" applyNumberFormat="1" applyFont="1" applyBorder="1" applyAlignment="1">
      <alignment horizontal="center" wrapText="1"/>
    </xf>
    <xf numFmtId="0" fontId="5" fillId="0" borderId="3" xfId="1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/>
    </xf>
    <xf numFmtId="4" fontId="3" fillId="0" borderId="5" xfId="0" applyNumberFormat="1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5" xfId="0" applyFont="1" applyFill="1" applyBorder="1" applyAlignment="1"/>
    <xf numFmtId="0" fontId="3" fillId="0" borderId="3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0" fillId="0" borderId="5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3" fillId="0" borderId="5" xfId="0" applyFont="1" applyFill="1" applyBorder="1" applyAlignment="1">
      <alignment horizontal="left"/>
    </xf>
    <xf numFmtId="4" fontId="9" fillId="0" borderId="2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4" fontId="9" fillId="0" borderId="3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/>
    <xf numFmtId="0" fontId="3" fillId="0" borderId="5" xfId="0" applyFont="1" applyFill="1" applyBorder="1" applyAlignment="1">
      <alignment horizontal="center" wrapText="1"/>
    </xf>
    <xf numFmtId="4" fontId="2" fillId="0" borderId="0" xfId="0" applyNumberFormat="1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9" fillId="0" borderId="2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N47"/>
  <sheetViews>
    <sheetView tabSelected="1" view="pageBreakPreview" zoomScaleSheetLayoutView="100" workbookViewId="0">
      <selection activeCell="F25" sqref="F25"/>
    </sheetView>
  </sheetViews>
  <sheetFormatPr defaultRowHeight="15"/>
  <cols>
    <col min="1" max="3" width="12.28515625" customWidth="1"/>
    <col min="4" max="4" width="11.140625" customWidth="1"/>
    <col min="5" max="5" width="12.28515625" customWidth="1"/>
    <col min="6" max="6" width="11.85546875" customWidth="1"/>
    <col min="7" max="7" width="14" customWidth="1"/>
  </cols>
  <sheetData>
    <row r="1" spans="1:92">
      <c r="A1" s="54"/>
      <c r="B1" s="54"/>
      <c r="C1" s="54"/>
      <c r="D1" s="54"/>
      <c r="E1" s="54"/>
      <c r="F1" s="54"/>
      <c r="G1" s="54"/>
    </row>
    <row r="2" spans="1:92">
      <c r="A2" s="108" t="s">
        <v>190</v>
      </c>
      <c r="B2" s="108"/>
      <c r="C2" s="108"/>
      <c r="D2" s="108"/>
      <c r="E2" s="108"/>
      <c r="F2" s="108"/>
      <c r="G2" s="108"/>
      <c r="H2" s="50"/>
      <c r="I2" s="50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</row>
    <row r="3" spans="1:92">
      <c r="A3" s="108" t="s">
        <v>303</v>
      </c>
      <c r="B3" s="108"/>
      <c r="C3" s="108"/>
      <c r="D3" s="108"/>
      <c r="E3" s="108"/>
      <c r="F3" s="108"/>
      <c r="G3" s="108"/>
      <c r="H3" s="50"/>
      <c r="I3" s="50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</row>
    <row r="4" spans="1:92">
      <c r="A4" s="54"/>
      <c r="B4" s="54"/>
      <c r="C4" s="54"/>
      <c r="D4" s="54"/>
      <c r="E4" s="54"/>
      <c r="F4" s="54"/>
      <c r="G4" s="54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</row>
    <row r="5" spans="1:92">
      <c r="A5" s="108" t="s">
        <v>0</v>
      </c>
      <c r="B5" s="108"/>
      <c r="C5" s="108"/>
      <c r="D5" s="108"/>
      <c r="E5" s="108"/>
      <c r="F5" s="108"/>
      <c r="G5" s="108"/>
      <c r="H5" s="50"/>
      <c r="I5" s="50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</row>
    <row r="6" spans="1:92">
      <c r="A6" s="54"/>
      <c r="B6" s="54"/>
      <c r="C6" s="54"/>
      <c r="D6" s="54"/>
      <c r="E6" s="54"/>
      <c r="F6" s="54"/>
      <c r="G6" s="54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</row>
    <row r="7" spans="1:92">
      <c r="A7" s="108" t="s">
        <v>304</v>
      </c>
      <c r="B7" s="108"/>
      <c r="C7" s="108"/>
      <c r="D7" s="108"/>
      <c r="E7" s="108"/>
      <c r="F7" s="108"/>
      <c r="G7" s="108"/>
      <c r="H7" s="50"/>
      <c r="I7" s="50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</row>
    <row r="8" spans="1:92">
      <c r="A8" s="54"/>
      <c r="B8" s="54"/>
      <c r="C8" s="54"/>
      <c r="D8" s="54"/>
      <c r="E8" s="54"/>
      <c r="F8" s="54"/>
      <c r="G8" s="54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</row>
    <row r="9" spans="1:92">
      <c r="A9" s="108" t="s">
        <v>182</v>
      </c>
      <c r="B9" s="108"/>
      <c r="C9" s="108"/>
      <c r="D9" s="108"/>
      <c r="E9" s="108"/>
      <c r="F9" s="108"/>
      <c r="G9" s="108"/>
      <c r="H9" s="50"/>
      <c r="I9" s="50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</row>
    <row r="10" spans="1:92" ht="59.25" customHeight="1">
      <c r="A10" s="109" t="s">
        <v>193</v>
      </c>
      <c r="B10" s="109"/>
      <c r="C10" s="109"/>
      <c r="D10" s="109"/>
      <c r="E10" s="109"/>
      <c r="F10" s="109"/>
      <c r="G10" s="109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</row>
    <row r="11" spans="1:92" ht="327.75" customHeight="1">
      <c r="A11" s="109" t="s">
        <v>216</v>
      </c>
      <c r="B11" s="109"/>
      <c r="C11" s="109"/>
      <c r="D11" s="109"/>
      <c r="E11" s="109"/>
      <c r="F11" s="109"/>
      <c r="G11" s="109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20.25" customHeight="1">
      <c r="A12" s="108" t="s">
        <v>196</v>
      </c>
      <c r="B12" s="108"/>
      <c r="C12" s="108"/>
      <c r="D12" s="108"/>
      <c r="E12" s="108"/>
      <c r="F12" s="108"/>
      <c r="G12" s="108"/>
      <c r="H12" s="50"/>
      <c r="I12" s="50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</row>
    <row r="13" spans="1:92" ht="74.25" customHeight="1">
      <c r="A13" s="109" t="s">
        <v>192</v>
      </c>
      <c r="B13" s="109"/>
      <c r="C13" s="109"/>
      <c r="D13" s="109"/>
      <c r="E13" s="109"/>
      <c r="F13" s="109"/>
      <c r="G13" s="109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</row>
    <row r="14" spans="1:92" ht="72" customHeight="1">
      <c r="A14" s="109" t="s">
        <v>191</v>
      </c>
      <c r="B14" s="109"/>
      <c r="C14" s="109"/>
      <c r="D14" s="109"/>
      <c r="E14" s="109"/>
      <c r="F14" s="109"/>
      <c r="G14" s="109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</row>
    <row r="15" spans="1:92">
      <c r="A15" s="108" t="s">
        <v>183</v>
      </c>
      <c r="B15" s="108"/>
      <c r="C15" s="108"/>
      <c r="D15" s="108"/>
      <c r="E15" s="108"/>
      <c r="F15" s="108"/>
      <c r="G15" s="108"/>
      <c r="H15" s="50"/>
      <c r="I15" s="50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</row>
    <row r="16" spans="1:92" ht="48.75" customHeight="1">
      <c r="A16" s="107" t="s">
        <v>194</v>
      </c>
      <c r="B16" s="107"/>
      <c r="C16" s="107"/>
      <c r="D16" s="107"/>
      <c r="E16" s="107"/>
      <c r="F16" s="107"/>
      <c r="G16" s="107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</row>
    <row r="17" spans="1:66">
      <c r="A17" s="108" t="s">
        <v>184</v>
      </c>
      <c r="B17" s="108"/>
      <c r="C17" s="108"/>
      <c r="D17" s="108"/>
      <c r="E17" s="108"/>
      <c r="F17" s="108"/>
      <c r="G17" s="108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</row>
    <row r="18" spans="1:66" ht="33.75" customHeight="1">
      <c r="A18" s="104" t="s">
        <v>252</v>
      </c>
      <c r="B18" s="104"/>
      <c r="C18" s="104"/>
      <c r="D18" s="104"/>
      <c r="E18" s="104"/>
      <c r="F18" s="104"/>
      <c r="G18" s="105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</row>
    <row r="19" spans="1:66" ht="27" customHeight="1">
      <c r="A19" s="106" t="s">
        <v>195</v>
      </c>
      <c r="B19" s="106"/>
      <c r="C19" s="106"/>
      <c r="D19" s="106"/>
      <c r="E19" s="106"/>
      <c r="F19" s="106"/>
      <c r="G19" s="106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</row>
    <row r="20" spans="1:66">
      <c r="A20" s="5"/>
      <c r="B20" s="5"/>
      <c r="C20" s="5"/>
      <c r="D20" s="5"/>
      <c r="E20" s="5"/>
      <c r="F20" s="5"/>
      <c r="G20" s="5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</row>
    <row r="21" spans="1:66">
      <c r="A21" s="114" t="s">
        <v>7</v>
      </c>
      <c r="B21" s="114"/>
      <c r="C21" s="114"/>
      <c r="D21" s="114"/>
      <c r="E21" s="114"/>
      <c r="F21" s="114"/>
      <c r="G21" s="114"/>
      <c r="H21" s="53"/>
      <c r="I21" s="53"/>
      <c r="J21" s="53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</row>
    <row r="22" spans="1:66">
      <c r="A22" s="5"/>
      <c r="B22" s="5"/>
      <c r="C22" s="5"/>
      <c r="D22" s="5"/>
      <c r="E22" s="5"/>
      <c r="F22" s="5"/>
      <c r="G22" s="5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</row>
    <row r="23" spans="1:66" ht="63" customHeight="1">
      <c r="A23" s="49" t="s">
        <v>3</v>
      </c>
      <c r="B23" s="115" t="s">
        <v>1</v>
      </c>
      <c r="C23" s="115"/>
      <c r="D23" s="49" t="s">
        <v>4</v>
      </c>
      <c r="E23" s="49" t="s">
        <v>5</v>
      </c>
      <c r="F23" s="49" t="s">
        <v>2</v>
      </c>
      <c r="G23" s="49" t="s">
        <v>6</v>
      </c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</row>
    <row r="24" spans="1:66" ht="264" customHeight="1">
      <c r="A24" s="48">
        <v>1</v>
      </c>
      <c r="B24" s="116" t="s">
        <v>192</v>
      </c>
      <c r="C24" s="116"/>
      <c r="D24" s="48">
        <v>145</v>
      </c>
      <c r="E24" s="48">
        <v>150</v>
      </c>
      <c r="F24" s="48">
        <v>103.4</v>
      </c>
      <c r="G24" s="49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</row>
    <row r="25" spans="1:66" ht="264" customHeight="1">
      <c r="A25" s="85"/>
      <c r="B25" s="120" t="s">
        <v>236</v>
      </c>
      <c r="C25" s="121"/>
      <c r="D25" s="85">
        <v>1</v>
      </c>
      <c r="E25" s="85">
        <v>11</v>
      </c>
      <c r="F25" s="85">
        <v>1100</v>
      </c>
      <c r="G25" s="84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</row>
    <row r="26" spans="1:66" ht="280.5" customHeight="1">
      <c r="A26" s="48">
        <v>2</v>
      </c>
      <c r="B26" s="116" t="s">
        <v>191</v>
      </c>
      <c r="C26" s="116"/>
      <c r="D26" s="48">
        <v>215</v>
      </c>
      <c r="E26" s="69">
        <v>207</v>
      </c>
      <c r="F26" s="48">
        <v>96.3</v>
      </c>
      <c r="G26" s="48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</row>
    <row r="27" spans="1:66">
      <c r="A27" s="7"/>
      <c r="B27" s="7"/>
      <c r="C27" s="7"/>
      <c r="D27" s="7"/>
      <c r="E27" s="7"/>
      <c r="F27" s="7"/>
      <c r="G27" s="7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</row>
    <row r="28" spans="1:66">
      <c r="A28" s="118" t="s">
        <v>181</v>
      </c>
      <c r="B28" s="118"/>
      <c r="C28" s="118"/>
      <c r="D28" s="118"/>
      <c r="E28" s="119">
        <v>215</v>
      </c>
      <c r="F28" s="119"/>
      <c r="G28" s="119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</row>
    <row r="29" spans="1:66">
      <c r="A29" s="7"/>
      <c r="B29" s="7"/>
      <c r="C29" s="7"/>
      <c r="D29" s="7"/>
      <c r="E29" s="7"/>
      <c r="F29" s="7"/>
      <c r="G29" s="7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</row>
    <row r="30" spans="1:66">
      <c r="A30" s="117" t="s">
        <v>15</v>
      </c>
      <c r="B30" s="117"/>
      <c r="C30" s="117"/>
      <c r="D30" s="117"/>
      <c r="E30" s="117"/>
      <c r="F30" s="117"/>
      <c r="G30" s="117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</row>
    <row r="31" spans="1:66">
      <c r="A31" s="5"/>
      <c r="B31" s="5"/>
      <c r="C31" s="5"/>
      <c r="D31" s="5"/>
      <c r="E31" s="5"/>
      <c r="F31" s="5"/>
      <c r="G31" s="5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</row>
    <row r="32" spans="1:66" ht="49.5" customHeight="1">
      <c r="A32" s="111" t="s">
        <v>14</v>
      </c>
      <c r="B32" s="111" t="s">
        <v>13</v>
      </c>
      <c r="C32" s="111"/>
      <c r="D32" s="111" t="s">
        <v>12</v>
      </c>
      <c r="E32" s="111" t="s">
        <v>8</v>
      </c>
      <c r="F32" s="111" t="s">
        <v>9</v>
      </c>
      <c r="G32" s="11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</row>
    <row r="33" spans="1:66" ht="45">
      <c r="A33" s="111"/>
      <c r="B33" s="47" t="s">
        <v>10</v>
      </c>
      <c r="C33" s="47" t="s">
        <v>11</v>
      </c>
      <c r="D33" s="111"/>
      <c r="E33" s="111"/>
      <c r="F33" s="111"/>
      <c r="G33" s="11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</row>
    <row r="34" spans="1:66" ht="409.5" customHeight="1">
      <c r="A34" s="78">
        <v>165</v>
      </c>
      <c r="B34" s="47">
        <v>130.21</v>
      </c>
      <c r="C34" s="47"/>
      <c r="D34" s="47">
        <v>129.5</v>
      </c>
      <c r="E34" s="47">
        <v>133</v>
      </c>
      <c r="F34" s="113" t="s">
        <v>305</v>
      </c>
      <c r="G34" s="113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</row>
    <row r="35" spans="1:66">
      <c r="A35" s="27"/>
      <c r="B35" s="27"/>
      <c r="C35" s="27"/>
      <c r="D35" s="27"/>
      <c r="E35" s="27"/>
      <c r="F35" s="27"/>
      <c r="G35" s="27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</row>
    <row r="36" spans="1:66">
      <c r="A36" s="112" t="s">
        <v>26</v>
      </c>
      <c r="B36" s="112"/>
      <c r="C36" s="112"/>
      <c r="D36" s="112"/>
      <c r="E36" s="112"/>
      <c r="F36" s="112"/>
      <c r="G36" s="112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</row>
    <row r="37" spans="1:66">
      <c r="A37" s="27"/>
      <c r="B37" s="27"/>
      <c r="C37" s="27"/>
      <c r="D37" s="27"/>
      <c r="E37" s="27"/>
      <c r="F37" s="27"/>
      <c r="G37" s="27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</row>
    <row r="38" spans="1:66" ht="75">
      <c r="A38" s="111" t="s">
        <v>16</v>
      </c>
      <c r="B38" s="111"/>
      <c r="C38" s="86" t="s">
        <v>237</v>
      </c>
      <c r="D38" s="47" t="s">
        <v>17</v>
      </c>
      <c r="E38" s="101" t="s">
        <v>306</v>
      </c>
      <c r="F38" s="86" t="s">
        <v>238</v>
      </c>
      <c r="G38" s="47" t="s">
        <v>18</v>
      </c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</row>
    <row r="39" spans="1:66" ht="30" customHeight="1">
      <c r="A39" s="110" t="s">
        <v>19</v>
      </c>
      <c r="B39" s="110"/>
      <c r="C39" s="28">
        <v>90645.86</v>
      </c>
      <c r="D39" s="47"/>
      <c r="E39" s="29">
        <v>113024.57</v>
      </c>
      <c r="F39" s="31">
        <f>E39/C39*100</f>
        <v>124.68806628344637</v>
      </c>
      <c r="G39" s="30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</row>
    <row r="40" spans="1:66" ht="61.5" customHeight="1">
      <c r="A40" s="110" t="s">
        <v>20</v>
      </c>
      <c r="B40" s="110"/>
      <c r="C40" s="28">
        <v>78839.710000000006</v>
      </c>
      <c r="D40" s="47"/>
      <c r="E40" s="29">
        <v>107209.91</v>
      </c>
      <c r="F40" s="31">
        <f t="shared" ref="F40:F44" si="0">E40/C40*100</f>
        <v>135.98465798517017</v>
      </c>
      <c r="G40" s="30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</row>
    <row r="41" spans="1:66" ht="20.25" customHeight="1">
      <c r="A41" s="110" t="s">
        <v>21</v>
      </c>
      <c r="B41" s="110"/>
      <c r="C41" s="29">
        <v>105070.68</v>
      </c>
      <c r="D41" s="29">
        <v>113424</v>
      </c>
      <c r="E41" s="29">
        <v>113424.02</v>
      </c>
      <c r="F41" s="31">
        <f t="shared" si="0"/>
        <v>107.95021027750083</v>
      </c>
      <c r="G41" s="31">
        <f>E41/D41*100</f>
        <v>100.00001763295248</v>
      </c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</row>
    <row r="42" spans="1:66" ht="33" customHeight="1">
      <c r="A42" s="110" t="s">
        <v>217</v>
      </c>
      <c r="B42" s="110"/>
      <c r="C42" s="28">
        <v>52387.83</v>
      </c>
      <c r="D42" s="29">
        <v>56712</v>
      </c>
      <c r="E42" s="28">
        <v>56641.59</v>
      </c>
      <c r="F42" s="31">
        <f t="shared" si="0"/>
        <v>108.11974842248667</v>
      </c>
      <c r="G42" s="31">
        <f t="shared" ref="G42:G44" si="1">E42/D42*100</f>
        <v>99.875846381718148</v>
      </c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</row>
    <row r="43" spans="1:66" ht="31.5" customHeight="1">
      <c r="A43" s="110" t="s">
        <v>22</v>
      </c>
      <c r="B43" s="110"/>
      <c r="C43" s="28">
        <v>52452.52</v>
      </c>
      <c r="D43" s="87">
        <v>56712</v>
      </c>
      <c r="E43" s="28">
        <v>57904.01</v>
      </c>
      <c r="F43" s="31">
        <f t="shared" si="0"/>
        <v>110.39318987915168</v>
      </c>
      <c r="G43" s="31">
        <f t="shared" si="1"/>
        <v>102.10186556637044</v>
      </c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</row>
    <row r="44" spans="1:66" ht="30.75" customHeight="1">
      <c r="A44" s="110" t="s">
        <v>23</v>
      </c>
      <c r="B44" s="110"/>
      <c r="C44" s="28">
        <v>52168.74</v>
      </c>
      <c r="D44" s="87">
        <v>56712</v>
      </c>
      <c r="E44" s="28">
        <v>52995.25</v>
      </c>
      <c r="F44" s="31">
        <f t="shared" si="0"/>
        <v>101.58430125013562</v>
      </c>
      <c r="G44" s="31">
        <f t="shared" si="1"/>
        <v>93.446272393849625</v>
      </c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</row>
    <row r="45" spans="1:66" ht="33.75" customHeight="1">
      <c r="A45" s="110" t="s">
        <v>24</v>
      </c>
      <c r="B45" s="110"/>
      <c r="C45" s="28"/>
      <c r="D45" s="29"/>
      <c r="E45" s="28"/>
      <c r="F45" s="31"/>
      <c r="G45" s="3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</row>
    <row r="46" spans="1:66">
      <c r="A46" s="110" t="s">
        <v>25</v>
      </c>
      <c r="B46" s="110"/>
      <c r="C46" s="28">
        <v>30198.34</v>
      </c>
      <c r="D46" s="29"/>
      <c r="E46" s="28">
        <v>33535.69</v>
      </c>
      <c r="F46" s="31">
        <f>E46/C46*100</f>
        <v>111.05143527756825</v>
      </c>
      <c r="G46" s="3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</row>
    <row r="47" spans="1:66">
      <c r="A47" s="9"/>
      <c r="B47" s="9"/>
      <c r="C47" s="9"/>
      <c r="D47" s="9"/>
      <c r="E47" s="9"/>
      <c r="F47" s="9"/>
      <c r="G47" s="9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</row>
  </sheetData>
  <mergeCells count="39">
    <mergeCell ref="F34:G34"/>
    <mergeCell ref="A44:B44"/>
    <mergeCell ref="A45:B45"/>
    <mergeCell ref="A21:G21"/>
    <mergeCell ref="A32:A33"/>
    <mergeCell ref="E32:E33"/>
    <mergeCell ref="B23:C23"/>
    <mergeCell ref="B24:C24"/>
    <mergeCell ref="B26:C26"/>
    <mergeCell ref="B32:C32"/>
    <mergeCell ref="D32:D33"/>
    <mergeCell ref="A30:G30"/>
    <mergeCell ref="F32:G33"/>
    <mergeCell ref="A28:D28"/>
    <mergeCell ref="E28:G28"/>
    <mergeCell ref="B25:C25"/>
    <mergeCell ref="A46:B46"/>
    <mergeCell ref="A38:B38"/>
    <mergeCell ref="A36:G36"/>
    <mergeCell ref="A39:B39"/>
    <mergeCell ref="A40:B40"/>
    <mergeCell ref="A41:B41"/>
    <mergeCell ref="A43:B43"/>
    <mergeCell ref="A42:B42"/>
    <mergeCell ref="A18:G18"/>
    <mergeCell ref="A19:G19"/>
    <mergeCell ref="A16:G16"/>
    <mergeCell ref="A17:G17"/>
    <mergeCell ref="A2:G2"/>
    <mergeCell ref="A3:G3"/>
    <mergeCell ref="A5:G5"/>
    <mergeCell ref="A7:G7"/>
    <mergeCell ref="A9:G9"/>
    <mergeCell ref="A11:G11"/>
    <mergeCell ref="A12:G12"/>
    <mergeCell ref="A14:G14"/>
    <mergeCell ref="A15:G15"/>
    <mergeCell ref="A10:G10"/>
    <mergeCell ref="A13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9"/>
  <sheetViews>
    <sheetView workbookViewId="0">
      <selection activeCell="H298" sqref="H298"/>
    </sheetView>
  </sheetViews>
  <sheetFormatPr defaultRowHeight="15"/>
  <cols>
    <col min="1" max="1" width="4.28515625" style="2" customWidth="1"/>
    <col min="2" max="2" width="29.28515625" customWidth="1"/>
    <col min="3" max="3" width="16.5703125" customWidth="1"/>
    <col min="4" max="5" width="15" customWidth="1"/>
    <col min="6" max="6" width="15.140625" customWidth="1"/>
  </cols>
  <sheetData>
    <row r="1" spans="1:9">
      <c r="A1" s="156" t="s">
        <v>112</v>
      </c>
      <c r="B1" s="156"/>
      <c r="C1" s="156"/>
      <c r="D1" s="156"/>
      <c r="E1" s="156"/>
      <c r="F1" s="156"/>
    </row>
    <row r="2" spans="1:9">
      <c r="A2" s="5"/>
      <c r="B2" s="9"/>
      <c r="C2" s="9"/>
      <c r="D2" s="9"/>
      <c r="E2" s="9"/>
      <c r="F2" s="9"/>
    </row>
    <row r="3" spans="1:9" ht="42" customHeight="1">
      <c r="A3" s="157" t="s">
        <v>114</v>
      </c>
      <c r="B3" s="157"/>
      <c r="C3" s="157"/>
      <c r="D3" s="157"/>
      <c r="E3" s="157"/>
      <c r="F3" s="157"/>
    </row>
    <row r="4" spans="1:9" ht="45">
      <c r="A4" s="8" t="s">
        <v>111</v>
      </c>
      <c r="B4" s="10" t="s">
        <v>27</v>
      </c>
      <c r="C4" s="10" t="s">
        <v>239</v>
      </c>
      <c r="D4" s="10" t="s">
        <v>240</v>
      </c>
      <c r="E4" s="81" t="s">
        <v>109</v>
      </c>
      <c r="F4" s="10" t="s">
        <v>110</v>
      </c>
    </row>
    <row r="5" spans="1:9" ht="30">
      <c r="A5" s="8"/>
      <c r="B5" s="11" t="s">
        <v>28</v>
      </c>
      <c r="C5" s="19">
        <v>274537.39</v>
      </c>
      <c r="D5" s="19">
        <v>1869378.87</v>
      </c>
      <c r="E5" s="32">
        <v>1869378.87</v>
      </c>
      <c r="F5" s="23"/>
    </row>
    <row r="6" spans="1:9" ht="30">
      <c r="A6" s="8"/>
      <c r="B6" s="11" t="s">
        <v>29</v>
      </c>
      <c r="C6" s="32">
        <v>1869378.87</v>
      </c>
      <c r="D6" s="19"/>
      <c r="E6" s="32">
        <f>E5+E7-E17</f>
        <v>786881.02000000328</v>
      </c>
      <c r="F6" s="19"/>
    </row>
    <row r="7" spans="1:9" ht="15" customHeight="1">
      <c r="A7" s="159" t="s">
        <v>30</v>
      </c>
      <c r="B7" s="160"/>
      <c r="C7" s="34">
        <f>C9+C13+C12+C14</f>
        <v>42425059.969999999</v>
      </c>
      <c r="D7" s="34">
        <f>D9+D12+D13+D14+D89</f>
        <v>43979389.130000003</v>
      </c>
      <c r="E7" s="34">
        <f>E9+E12+E13+E14+E89</f>
        <v>42243773.210000001</v>
      </c>
      <c r="F7" s="23">
        <f>E7/D7*100</f>
        <v>96.053569741795087</v>
      </c>
    </row>
    <row r="8" spans="1:9" ht="32.25" customHeight="1">
      <c r="A8" s="8">
        <v>120</v>
      </c>
      <c r="B8" s="12" t="s">
        <v>31</v>
      </c>
      <c r="C8" s="32"/>
      <c r="D8" s="32"/>
      <c r="E8" s="32" t="s">
        <v>230</v>
      </c>
      <c r="F8" s="19"/>
    </row>
    <row r="9" spans="1:9" ht="18.75" customHeight="1">
      <c r="A9" s="8">
        <v>130</v>
      </c>
      <c r="B9" s="12" t="s">
        <v>32</v>
      </c>
      <c r="C9" s="32">
        <v>41633915.409999996</v>
      </c>
      <c r="D9" s="32">
        <v>44052302.130000003</v>
      </c>
      <c r="E9" s="32">
        <v>42703020.68</v>
      </c>
      <c r="F9" s="23">
        <f>E9/D9*100</f>
        <v>96.93709208200238</v>
      </c>
    </row>
    <row r="10" spans="1:9" ht="15" customHeight="1">
      <c r="A10" s="8"/>
      <c r="B10" s="12" t="s">
        <v>108</v>
      </c>
      <c r="C10" s="32">
        <v>31902631.82</v>
      </c>
      <c r="D10" s="32">
        <v>31119579.870000001</v>
      </c>
      <c r="E10" s="32">
        <v>30761788.510000002</v>
      </c>
      <c r="F10" s="23">
        <f>E10/D10*100</f>
        <v>98.850269311171132</v>
      </c>
      <c r="I10" s="3"/>
    </row>
    <row r="11" spans="1:9" ht="15" customHeight="1">
      <c r="A11" s="8">
        <v>140</v>
      </c>
      <c r="B11" s="12" t="s">
        <v>33</v>
      </c>
      <c r="C11" s="32"/>
      <c r="D11" s="19"/>
      <c r="E11" s="32"/>
      <c r="F11" s="19"/>
    </row>
    <row r="12" spans="1:9" ht="33.75" customHeight="1">
      <c r="A12" s="8">
        <v>150</v>
      </c>
      <c r="B12" s="12" t="s">
        <v>34</v>
      </c>
      <c r="C12" s="32">
        <v>410130</v>
      </c>
      <c r="D12" s="19">
        <v>0</v>
      </c>
      <c r="E12" s="79">
        <v>0</v>
      </c>
      <c r="F12" s="23">
        <v>0</v>
      </c>
    </row>
    <row r="13" spans="1:9" ht="15" customHeight="1">
      <c r="A13" s="8">
        <v>180</v>
      </c>
      <c r="B13" s="12" t="s">
        <v>35</v>
      </c>
      <c r="C13" s="32"/>
      <c r="D13" s="19"/>
      <c r="E13" s="79"/>
      <c r="F13" s="19"/>
    </row>
    <row r="14" spans="1:9" ht="33" customHeight="1">
      <c r="A14" s="8">
        <v>400</v>
      </c>
      <c r="B14" s="12" t="s">
        <v>36</v>
      </c>
      <c r="C14" s="32">
        <v>381014.56</v>
      </c>
      <c r="D14" s="19">
        <v>424600</v>
      </c>
      <c r="E14" s="79">
        <v>38265.53</v>
      </c>
      <c r="F14" s="23">
        <f>E14/D14*100</f>
        <v>9.0121361281205825</v>
      </c>
    </row>
    <row r="15" spans="1:9" ht="15" customHeight="1">
      <c r="A15" s="8"/>
      <c r="B15" s="12" t="s">
        <v>37</v>
      </c>
      <c r="C15" s="32"/>
      <c r="D15" s="19"/>
      <c r="E15" s="32"/>
      <c r="F15" s="19"/>
    </row>
    <row r="16" spans="1:9" ht="61.5" customHeight="1">
      <c r="A16" s="8">
        <v>510</v>
      </c>
      <c r="B16" s="12" t="s">
        <v>38</v>
      </c>
      <c r="C16" s="32"/>
      <c r="D16" s="19"/>
      <c r="E16" s="32"/>
      <c r="F16" s="19"/>
    </row>
    <row r="17" spans="1:6" ht="15" customHeight="1">
      <c r="A17" s="148" t="s">
        <v>39</v>
      </c>
      <c r="B17" s="149"/>
      <c r="C17" s="34">
        <f>C18+C42+C66+C89</f>
        <v>40355180.880000003</v>
      </c>
      <c r="D17" s="34">
        <f>D18+D42+D59</f>
        <v>45848767.999999993</v>
      </c>
      <c r="E17" s="34">
        <f>E18+E42+E66+E89+E87-E89</f>
        <v>43326271.059999995</v>
      </c>
      <c r="F17" s="23">
        <f>E17/D17*100</f>
        <v>94.498223071119384</v>
      </c>
    </row>
    <row r="18" spans="1:6" ht="30" customHeight="1">
      <c r="A18" s="8"/>
      <c r="B18" s="13" t="s">
        <v>40</v>
      </c>
      <c r="C18" s="32">
        <f>C19+C24+C31</f>
        <v>8981374.5999999996</v>
      </c>
      <c r="D18" s="19">
        <f>D19+D24+D31</f>
        <v>8943187.5999999996</v>
      </c>
      <c r="E18" s="32">
        <f>E19+E24+E31</f>
        <v>8928871.1600000001</v>
      </c>
      <c r="F18" s="23">
        <f>E18/D18*100</f>
        <v>99.839917928144544</v>
      </c>
    </row>
    <row r="19" spans="1:6" ht="30" customHeight="1">
      <c r="A19" s="8">
        <v>111</v>
      </c>
      <c r="B19" s="12" t="s">
        <v>41</v>
      </c>
      <c r="C19" s="32">
        <v>6793000.3700000001</v>
      </c>
      <c r="D19" s="19">
        <v>6769579.54</v>
      </c>
      <c r="E19" s="32">
        <v>6769579.54</v>
      </c>
      <c r="F19" s="23">
        <f>E19/D19*100</f>
        <v>100</v>
      </c>
    </row>
    <row r="20" spans="1:6" ht="27" hidden="1" customHeight="1">
      <c r="A20" s="8"/>
      <c r="B20" s="12" t="s">
        <v>42</v>
      </c>
      <c r="C20" s="32"/>
      <c r="D20" s="19"/>
      <c r="E20" s="32"/>
      <c r="F20" s="19"/>
    </row>
    <row r="21" spans="1:6" ht="28.5" hidden="1" customHeight="1">
      <c r="A21" s="8"/>
      <c r="B21" s="12" t="s">
        <v>43</v>
      </c>
      <c r="C21" s="32"/>
      <c r="D21" s="19"/>
      <c r="E21" s="32"/>
      <c r="F21" s="19"/>
    </row>
    <row r="22" spans="1:6" ht="25.5" hidden="1" customHeight="1">
      <c r="A22" s="8"/>
      <c r="B22" s="12" t="s">
        <v>44</v>
      </c>
      <c r="C22" s="32"/>
      <c r="D22" s="19"/>
      <c r="E22" s="32"/>
      <c r="F22" s="19"/>
    </row>
    <row r="23" spans="1:6" ht="15" hidden="1" customHeight="1">
      <c r="A23" s="8"/>
      <c r="B23" s="12" t="s">
        <v>45</v>
      </c>
      <c r="C23" s="32"/>
      <c r="D23" s="19"/>
      <c r="E23" s="32"/>
      <c r="F23" s="19"/>
    </row>
    <row r="24" spans="1:6" ht="66.75" customHeight="1">
      <c r="A24" s="8">
        <v>112</v>
      </c>
      <c r="B24" s="12" t="s">
        <v>46</v>
      </c>
      <c r="C24" s="32">
        <v>107446.8</v>
      </c>
      <c r="D24" s="19">
        <v>58336</v>
      </c>
      <c r="E24" s="32">
        <v>58336</v>
      </c>
      <c r="F24" s="23">
        <f>E24/D24*100</f>
        <v>100</v>
      </c>
    </row>
    <row r="25" spans="1:6" ht="33" hidden="1" customHeight="1">
      <c r="A25" s="8"/>
      <c r="B25" s="12" t="s">
        <v>107</v>
      </c>
      <c r="C25" s="32"/>
      <c r="D25" s="19"/>
      <c r="E25" s="32"/>
      <c r="F25" s="19"/>
    </row>
    <row r="26" spans="1:6" ht="15" hidden="1" customHeight="1">
      <c r="A26" s="8"/>
      <c r="B26" s="12" t="s">
        <v>47</v>
      </c>
      <c r="C26" s="32"/>
      <c r="D26" s="19"/>
      <c r="E26" s="32"/>
      <c r="F26" s="19"/>
    </row>
    <row r="27" spans="1:6" ht="15" hidden="1" customHeight="1">
      <c r="A27" s="8"/>
      <c r="B27" s="12" t="s">
        <v>48</v>
      </c>
      <c r="C27" s="32"/>
      <c r="D27" s="19"/>
      <c r="E27" s="32"/>
      <c r="F27" s="19"/>
    </row>
    <row r="28" spans="1:6" ht="15" hidden="1" customHeight="1">
      <c r="A28" s="8"/>
      <c r="B28" s="12" t="s">
        <v>49</v>
      </c>
      <c r="C28" s="32"/>
      <c r="D28" s="19"/>
      <c r="E28" s="32"/>
      <c r="F28" s="19"/>
    </row>
    <row r="29" spans="1:6" ht="15" hidden="1" customHeight="1">
      <c r="A29" s="8"/>
      <c r="B29" s="12" t="s">
        <v>50</v>
      </c>
      <c r="C29" s="32"/>
      <c r="D29" s="19"/>
      <c r="E29" s="32"/>
      <c r="F29" s="19"/>
    </row>
    <row r="30" spans="1:6" ht="29.25" customHeight="1">
      <c r="A30" s="8"/>
      <c r="B30" s="12" t="s">
        <v>51</v>
      </c>
      <c r="C30" s="32"/>
      <c r="D30" s="19"/>
      <c r="E30" s="32"/>
      <c r="F30" s="19"/>
    </row>
    <row r="31" spans="1:6" ht="31.5" customHeight="1">
      <c r="A31" s="8">
        <v>119</v>
      </c>
      <c r="B31" s="12" t="s">
        <v>52</v>
      </c>
      <c r="C31" s="32">
        <v>2080927.43</v>
      </c>
      <c r="D31" s="19">
        <v>2115272.06</v>
      </c>
      <c r="E31" s="32">
        <v>2100955.62</v>
      </c>
      <c r="F31" s="23">
        <f>E31/D31*100</f>
        <v>99.323186824488204</v>
      </c>
    </row>
    <row r="32" spans="1:6" ht="22.5" hidden="1" customHeight="1">
      <c r="A32" s="8"/>
      <c r="B32" s="12" t="s">
        <v>53</v>
      </c>
      <c r="C32" s="44"/>
      <c r="D32" s="19"/>
      <c r="E32" s="32"/>
      <c r="F32" s="19"/>
    </row>
    <row r="33" spans="1:6" ht="15" hidden="1" customHeight="1">
      <c r="A33" s="8"/>
      <c r="B33" s="12" t="s">
        <v>54</v>
      </c>
      <c r="C33" s="44"/>
      <c r="D33" s="19"/>
      <c r="E33" s="32"/>
      <c r="F33" s="19"/>
    </row>
    <row r="34" spans="1:6" ht="15" hidden="1" customHeight="1">
      <c r="A34" s="8"/>
      <c r="B34" s="12" t="s">
        <v>55</v>
      </c>
      <c r="C34" s="44"/>
      <c r="D34" s="19"/>
      <c r="E34" s="32"/>
      <c r="F34" s="19"/>
    </row>
    <row r="35" spans="1:6" ht="15" hidden="1" customHeight="1">
      <c r="A35" s="8"/>
      <c r="B35" s="12" t="s">
        <v>45</v>
      </c>
      <c r="C35" s="44"/>
      <c r="D35" s="19"/>
      <c r="E35" s="32"/>
      <c r="F35" s="19"/>
    </row>
    <row r="36" spans="1:6" ht="15" hidden="1" customHeight="1">
      <c r="A36" s="8"/>
      <c r="B36" s="12" t="s">
        <v>51</v>
      </c>
      <c r="C36" s="44"/>
      <c r="D36" s="19"/>
      <c r="E36" s="32"/>
      <c r="F36" s="19"/>
    </row>
    <row r="37" spans="1:6" ht="15" hidden="1" customHeight="1">
      <c r="A37" s="8"/>
      <c r="B37" s="12" t="s">
        <v>56</v>
      </c>
      <c r="C37" s="44"/>
      <c r="D37" s="19"/>
      <c r="E37" s="32"/>
      <c r="F37" s="19"/>
    </row>
    <row r="38" spans="1:6" ht="29.25" customHeight="1">
      <c r="A38" s="8">
        <v>300</v>
      </c>
      <c r="B38" s="13" t="s">
        <v>57</v>
      </c>
      <c r="C38" s="32"/>
      <c r="D38" s="19"/>
      <c r="E38" s="32"/>
      <c r="F38" s="19"/>
    </row>
    <row r="39" spans="1:6" ht="15" hidden="1" customHeight="1">
      <c r="A39" s="8"/>
      <c r="B39" s="12" t="s">
        <v>58</v>
      </c>
      <c r="C39" s="32"/>
      <c r="D39" s="19"/>
      <c r="E39" s="32"/>
      <c r="F39" s="19"/>
    </row>
    <row r="40" spans="1:6" ht="15" hidden="1" customHeight="1">
      <c r="A40" s="8"/>
      <c r="B40" s="12" t="s">
        <v>59</v>
      </c>
      <c r="C40" s="32"/>
      <c r="D40" s="19"/>
      <c r="E40" s="32"/>
      <c r="F40" s="19"/>
    </row>
    <row r="41" spans="1:6" ht="27.75" customHeight="1">
      <c r="A41" s="8"/>
      <c r="B41" s="12" t="s">
        <v>60</v>
      </c>
      <c r="C41" s="32"/>
      <c r="D41" s="19"/>
      <c r="E41" s="32"/>
      <c r="F41" s="19"/>
    </row>
    <row r="42" spans="1:6" ht="28.5" customHeight="1">
      <c r="A42" s="8">
        <v>850</v>
      </c>
      <c r="B42" s="13" t="s">
        <v>61</v>
      </c>
      <c r="C42" s="34">
        <f>C43+C46+C50</f>
        <v>320519.2</v>
      </c>
      <c r="D42" s="33">
        <f>D43+D46+D50</f>
        <v>143526.62000000002</v>
      </c>
      <c r="E42" s="34">
        <f>E43+E46+E50</f>
        <v>143526.62000000002</v>
      </c>
      <c r="F42" s="36">
        <f>E42/D42*100</f>
        <v>100</v>
      </c>
    </row>
    <row r="43" spans="1:6" ht="67.5" customHeight="1">
      <c r="A43" s="8">
        <v>851</v>
      </c>
      <c r="B43" s="12" t="s">
        <v>62</v>
      </c>
      <c r="C43" s="32">
        <v>230000</v>
      </c>
      <c r="D43" s="19">
        <v>53148.39</v>
      </c>
      <c r="E43" s="32">
        <v>53148.39</v>
      </c>
      <c r="F43" s="23">
        <f>E43/D43*100</f>
        <v>100</v>
      </c>
    </row>
    <row r="44" spans="1:6" ht="15" hidden="1" customHeight="1">
      <c r="A44" s="8"/>
      <c r="B44" s="12" t="s">
        <v>63</v>
      </c>
      <c r="C44" s="32"/>
      <c r="D44" s="19"/>
      <c r="E44" s="32"/>
      <c r="F44" s="19"/>
    </row>
    <row r="45" spans="1:6" ht="41.25" customHeight="1">
      <c r="A45" s="8"/>
      <c r="B45" s="12" t="s">
        <v>64</v>
      </c>
      <c r="C45" s="32">
        <v>0</v>
      </c>
      <c r="D45" s="19">
        <v>53148.39</v>
      </c>
      <c r="E45" s="32">
        <v>53148.39</v>
      </c>
      <c r="F45" s="23">
        <v>0</v>
      </c>
    </row>
    <row r="46" spans="1:6" ht="60" customHeight="1">
      <c r="A46" s="8">
        <v>852</v>
      </c>
      <c r="B46" s="12" t="s">
        <v>65</v>
      </c>
      <c r="C46" s="32">
        <v>86111</v>
      </c>
      <c r="D46" s="19">
        <v>80972</v>
      </c>
      <c r="E46" s="32">
        <v>80972</v>
      </c>
      <c r="F46" s="23">
        <f>E46/D46*100</f>
        <v>100</v>
      </c>
    </row>
    <row r="47" spans="1:6" ht="15" hidden="1" customHeight="1">
      <c r="A47" s="8"/>
      <c r="B47" s="12" t="s">
        <v>66</v>
      </c>
      <c r="C47" s="32"/>
      <c r="D47" s="19"/>
      <c r="E47" s="32"/>
      <c r="F47" s="19"/>
    </row>
    <row r="48" spans="1:6" ht="15" hidden="1" customHeight="1">
      <c r="A48" s="8"/>
      <c r="B48" s="12" t="s">
        <v>67</v>
      </c>
      <c r="C48" s="32"/>
      <c r="D48" s="19"/>
      <c r="E48" s="32"/>
      <c r="F48" s="19"/>
    </row>
    <row r="49" spans="1:6" ht="44.25" customHeight="1">
      <c r="A49" s="8"/>
      <c r="B49" s="12" t="s">
        <v>68</v>
      </c>
      <c r="C49" s="32"/>
      <c r="D49" s="19"/>
      <c r="E49" s="32">
        <v>0</v>
      </c>
      <c r="F49" s="19"/>
    </row>
    <row r="50" spans="1:6" ht="45" customHeight="1">
      <c r="A50" s="8">
        <v>853</v>
      </c>
      <c r="B50" s="12" t="s">
        <v>69</v>
      </c>
      <c r="C50" s="32">
        <v>4408.2</v>
      </c>
      <c r="D50" s="32">
        <v>9406.23</v>
      </c>
      <c r="E50" s="32">
        <v>9406.23</v>
      </c>
      <c r="F50" s="23">
        <f>E50/D50*100</f>
        <v>100</v>
      </c>
    </row>
    <row r="51" spans="1:6" ht="28.5" customHeight="1">
      <c r="A51" s="8"/>
      <c r="B51" s="12" t="s">
        <v>115</v>
      </c>
      <c r="C51" s="32">
        <v>224.57</v>
      </c>
      <c r="D51" s="19">
        <v>247.42</v>
      </c>
      <c r="E51" s="32">
        <v>247.42</v>
      </c>
      <c r="F51" s="23">
        <f>E51/D51*100</f>
        <v>100</v>
      </c>
    </row>
    <row r="52" spans="1:6" ht="45" customHeight="1">
      <c r="A52" s="8"/>
      <c r="B52" s="12" t="s">
        <v>71</v>
      </c>
      <c r="C52" s="32">
        <v>2683.63</v>
      </c>
      <c r="D52" s="19">
        <v>0.28000000000000003</v>
      </c>
      <c r="E52" s="32">
        <v>0</v>
      </c>
      <c r="F52" s="23">
        <f>E52/D52*100</f>
        <v>0</v>
      </c>
    </row>
    <row r="53" spans="1:6" ht="64.5" customHeight="1">
      <c r="A53" s="8"/>
      <c r="B53" s="12" t="s">
        <v>72</v>
      </c>
      <c r="C53" s="32"/>
      <c r="D53" s="19">
        <v>0</v>
      </c>
      <c r="E53" s="32">
        <v>0</v>
      </c>
      <c r="F53" s="19"/>
    </row>
    <row r="54" spans="1:6" ht="45" customHeight="1">
      <c r="A54" s="8"/>
      <c r="B54" s="12" t="s">
        <v>73</v>
      </c>
      <c r="C54" s="32">
        <v>1500</v>
      </c>
      <c r="D54" s="19">
        <v>9000</v>
      </c>
      <c r="E54" s="32">
        <v>9000</v>
      </c>
      <c r="F54" s="23">
        <f>E54/D54*100</f>
        <v>100</v>
      </c>
    </row>
    <row r="55" spans="1:6" ht="45" customHeight="1">
      <c r="A55" s="8"/>
      <c r="B55" s="12" t="s">
        <v>224</v>
      </c>
      <c r="C55" s="32">
        <v>0</v>
      </c>
      <c r="D55" s="19">
        <v>158.53</v>
      </c>
      <c r="E55" s="32">
        <v>158.53</v>
      </c>
      <c r="F55" s="23">
        <v>0</v>
      </c>
    </row>
    <row r="56" spans="1:6" ht="45" customHeight="1">
      <c r="A56" s="8"/>
      <c r="B56" s="12" t="s">
        <v>74</v>
      </c>
      <c r="C56" s="32"/>
      <c r="D56" s="19"/>
      <c r="E56" s="32"/>
      <c r="F56" s="23">
        <v>0</v>
      </c>
    </row>
    <row r="57" spans="1:6" ht="45" customHeight="1">
      <c r="A57" s="8">
        <v>830</v>
      </c>
      <c r="B57" s="13" t="s">
        <v>75</v>
      </c>
      <c r="C57" s="32"/>
      <c r="D57" s="19"/>
      <c r="E57" s="32"/>
      <c r="F57" s="19"/>
    </row>
    <row r="58" spans="1:6" ht="66" customHeight="1">
      <c r="A58" s="8"/>
      <c r="B58" s="12" t="s">
        <v>76</v>
      </c>
      <c r="C58" s="32"/>
      <c r="D58" s="19"/>
      <c r="E58" s="32"/>
      <c r="F58" s="19"/>
    </row>
    <row r="59" spans="1:6" ht="15" customHeight="1">
      <c r="A59" s="8">
        <v>240</v>
      </c>
      <c r="B59" s="13" t="s">
        <v>77</v>
      </c>
      <c r="C59" s="34">
        <f>C66+C87</f>
        <v>30848309.690000001</v>
      </c>
      <c r="D59" s="34">
        <f>D66+D87</f>
        <v>36762053.779999994</v>
      </c>
      <c r="E59" s="34">
        <f>E66+E87</f>
        <v>34253873.280000001</v>
      </c>
      <c r="F59" s="34">
        <f>F66</f>
        <v>95.791636005742902</v>
      </c>
    </row>
    <row r="60" spans="1:6" ht="21" customHeight="1">
      <c r="A60" s="8">
        <v>243</v>
      </c>
      <c r="B60" s="14" t="s">
        <v>78</v>
      </c>
      <c r="C60" s="32"/>
      <c r="D60" s="19"/>
      <c r="E60" s="32"/>
      <c r="F60" s="19"/>
    </row>
    <row r="61" spans="1:6" ht="15" customHeight="1">
      <c r="A61" s="8"/>
      <c r="B61" s="12" t="s">
        <v>54</v>
      </c>
      <c r="C61" s="32"/>
      <c r="D61" s="19"/>
      <c r="E61" s="32"/>
      <c r="F61" s="19"/>
    </row>
    <row r="62" spans="1:6" ht="15" customHeight="1">
      <c r="A62" s="8"/>
      <c r="B62" s="12" t="s">
        <v>55</v>
      </c>
      <c r="C62" s="32"/>
      <c r="D62" s="19"/>
      <c r="E62" s="32"/>
      <c r="F62" s="19"/>
    </row>
    <row r="63" spans="1:6" ht="15" customHeight="1">
      <c r="A63" s="8"/>
      <c r="B63" s="12" t="s">
        <v>79</v>
      </c>
      <c r="C63" s="32"/>
      <c r="D63" s="19"/>
      <c r="E63" s="32"/>
      <c r="F63" s="19"/>
    </row>
    <row r="64" spans="1:6" ht="15" customHeight="1">
      <c r="A64" s="8"/>
      <c r="B64" s="12" t="s">
        <v>80</v>
      </c>
      <c r="C64" s="32"/>
      <c r="D64" s="19"/>
      <c r="E64" s="32"/>
      <c r="F64" s="19"/>
    </row>
    <row r="65" spans="1:6" ht="15" customHeight="1">
      <c r="A65" s="8"/>
      <c r="B65" s="12" t="s">
        <v>81</v>
      </c>
      <c r="C65" s="32"/>
      <c r="D65" s="19"/>
      <c r="E65" s="32"/>
      <c r="F65" s="19"/>
    </row>
    <row r="66" spans="1:6" ht="37.5" customHeight="1">
      <c r="A66" s="8">
        <v>244</v>
      </c>
      <c r="B66" s="14" t="s">
        <v>82</v>
      </c>
      <c r="C66" s="34">
        <f>C67+C68+C69+C70+C72+C73+C74+C77+C78</f>
        <v>30373272.080000002</v>
      </c>
      <c r="D66" s="33">
        <f>D67+D68+D69+D70+D72+D73+D74+D77+D78</f>
        <v>33600694.519999996</v>
      </c>
      <c r="E66" s="34">
        <f>E67+E68+E69+E70+E72+E73+E74+E77+E78</f>
        <v>32186654.989999998</v>
      </c>
      <c r="F66" s="23">
        <f>E66/D66*100</f>
        <v>95.791636005742902</v>
      </c>
    </row>
    <row r="67" spans="1:6" ht="33.75" customHeight="1">
      <c r="A67" s="8"/>
      <c r="B67" s="12" t="s">
        <v>83</v>
      </c>
      <c r="C67" s="32">
        <v>18648</v>
      </c>
      <c r="D67" s="19">
        <v>21192</v>
      </c>
      <c r="E67" s="32">
        <v>18123</v>
      </c>
      <c r="F67" s="23">
        <f>E67/D67*100</f>
        <v>85.518120045300122</v>
      </c>
    </row>
    <row r="68" spans="1:6" ht="15" customHeight="1">
      <c r="A68" s="8"/>
      <c r="B68" s="12" t="s">
        <v>84</v>
      </c>
      <c r="C68" s="32">
        <v>259993.91</v>
      </c>
      <c r="D68" s="19">
        <v>300525.69</v>
      </c>
      <c r="E68" s="32">
        <v>298525.69</v>
      </c>
      <c r="F68" s="23">
        <f>E68/D68*100</f>
        <v>99.334499489877231</v>
      </c>
    </row>
    <row r="69" spans="1:6" ht="15" customHeight="1">
      <c r="A69" s="8"/>
      <c r="B69" s="12" t="s">
        <v>85</v>
      </c>
      <c r="C69" s="32">
        <v>44561</v>
      </c>
      <c r="D69" s="19">
        <v>86619.7</v>
      </c>
      <c r="E69" s="32">
        <v>86619.7</v>
      </c>
      <c r="F69" s="23">
        <f>E69/D69*100</f>
        <v>100</v>
      </c>
    </row>
    <row r="70" spans="1:6" ht="15" customHeight="1">
      <c r="A70" s="8"/>
      <c r="B70" s="12" t="s">
        <v>86</v>
      </c>
      <c r="C70" s="32">
        <v>9517.5300000000007</v>
      </c>
      <c r="D70" s="19">
        <v>8869.56</v>
      </c>
      <c r="E70" s="32">
        <v>8869.56</v>
      </c>
      <c r="F70" s="23">
        <f>E70/D70*100</f>
        <v>100</v>
      </c>
    </row>
    <row r="71" spans="1:6" ht="32.25" customHeight="1">
      <c r="A71" s="8"/>
      <c r="B71" s="12" t="s">
        <v>87</v>
      </c>
      <c r="C71" s="32"/>
      <c r="D71" s="19"/>
      <c r="E71" s="32"/>
      <c r="F71" s="19"/>
    </row>
    <row r="72" spans="1:6" ht="31.5" customHeight="1">
      <c r="A72" s="8"/>
      <c r="B72" s="12" t="s">
        <v>88</v>
      </c>
      <c r="C72" s="32">
        <v>975188.34</v>
      </c>
      <c r="D72" s="19">
        <v>1643987.1</v>
      </c>
      <c r="E72" s="32">
        <v>1625260.62</v>
      </c>
      <c r="F72" s="23">
        <f>E72/D72*100</f>
        <v>98.860910769920281</v>
      </c>
    </row>
    <row r="73" spans="1:6" ht="15" customHeight="1">
      <c r="A73" s="8"/>
      <c r="B73" s="12" t="s">
        <v>89</v>
      </c>
      <c r="C73" s="32">
        <v>2058410.57</v>
      </c>
      <c r="D73" s="19">
        <v>2310000</v>
      </c>
      <c r="E73" s="32">
        <v>2300416.23</v>
      </c>
      <c r="F73" s="23">
        <f>E73/D73*100</f>
        <v>99.585118181818174</v>
      </c>
    </row>
    <row r="74" spans="1:6" ht="15" customHeight="1">
      <c r="A74" s="8"/>
      <c r="B74" s="12" t="s">
        <v>90</v>
      </c>
      <c r="C74" s="32">
        <v>42281.65</v>
      </c>
      <c r="D74" s="19">
        <v>76781.81</v>
      </c>
      <c r="E74" s="32">
        <v>76781.81</v>
      </c>
      <c r="F74" s="23">
        <f>E74/D74*100</f>
        <v>100</v>
      </c>
    </row>
    <row r="75" spans="1:6" ht="33" customHeight="1">
      <c r="A75" s="8"/>
      <c r="B75" s="12" t="s">
        <v>91</v>
      </c>
      <c r="C75" s="32"/>
      <c r="D75" s="19"/>
      <c r="E75" s="32"/>
      <c r="F75" s="19"/>
    </row>
    <row r="76" spans="1:6" ht="29.25" customHeight="1">
      <c r="A76" s="8"/>
      <c r="B76" s="12" t="s">
        <v>92</v>
      </c>
      <c r="C76" s="32"/>
      <c r="D76" s="19"/>
      <c r="E76" s="32"/>
      <c r="F76" s="19"/>
    </row>
    <row r="77" spans="1:6" ht="36.75" customHeight="1">
      <c r="A77" s="8"/>
      <c r="B77" s="12" t="s">
        <v>79</v>
      </c>
      <c r="C77" s="32">
        <v>954743.48</v>
      </c>
      <c r="D77" s="19">
        <v>2354938.73</v>
      </c>
      <c r="E77" s="32">
        <v>2354938.73</v>
      </c>
      <c r="F77" s="23">
        <f t="shared" ref="F77:F84" si="0">E77/D77*100</f>
        <v>100</v>
      </c>
    </row>
    <row r="78" spans="1:6" ht="30" customHeight="1">
      <c r="A78" s="8"/>
      <c r="B78" s="13" t="s">
        <v>93</v>
      </c>
      <c r="C78" s="34">
        <f>SUM(C79:C86)</f>
        <v>26009927.600000001</v>
      </c>
      <c r="D78" s="33">
        <f>SUM(D79:D86)</f>
        <v>26797779.93</v>
      </c>
      <c r="E78" s="34">
        <f>SUM(E79:E86)</f>
        <v>25417119.649999999</v>
      </c>
      <c r="F78" s="36">
        <f t="shared" si="0"/>
        <v>94.847855741757343</v>
      </c>
    </row>
    <row r="79" spans="1:6" ht="45">
      <c r="A79" s="8"/>
      <c r="B79" s="12" t="s">
        <v>94</v>
      </c>
      <c r="C79" s="32">
        <v>30320</v>
      </c>
      <c r="D79" s="19">
        <v>484191.68</v>
      </c>
      <c r="E79" s="32">
        <v>484191.68</v>
      </c>
      <c r="F79" s="23">
        <f t="shared" si="0"/>
        <v>100</v>
      </c>
    </row>
    <row r="80" spans="1:6">
      <c r="A80" s="8"/>
      <c r="B80" s="12" t="s">
        <v>95</v>
      </c>
      <c r="C80" s="32">
        <v>9472725.1699999999</v>
      </c>
      <c r="D80" s="19">
        <v>10128851.52</v>
      </c>
      <c r="E80" s="32">
        <v>10108651.52</v>
      </c>
      <c r="F80" s="23">
        <f t="shared" si="0"/>
        <v>99.800569689859557</v>
      </c>
    </row>
    <row r="81" spans="1:6" ht="30">
      <c r="A81" s="8"/>
      <c r="B81" s="12" t="s">
        <v>96</v>
      </c>
      <c r="C81" s="32">
        <v>2789282.99</v>
      </c>
      <c r="D81" s="19">
        <v>2800000</v>
      </c>
      <c r="E81" s="32">
        <v>2510235.92</v>
      </c>
      <c r="F81" s="23">
        <f t="shared" si="0"/>
        <v>89.65128285714286</v>
      </c>
    </row>
    <row r="82" spans="1:6" ht="60">
      <c r="A82" s="8"/>
      <c r="B82" s="12" t="s">
        <v>97</v>
      </c>
      <c r="C82" s="32">
        <v>422893.25</v>
      </c>
      <c r="D82" s="19">
        <v>390601.28</v>
      </c>
      <c r="E82" s="32">
        <v>268467.34999999998</v>
      </c>
      <c r="F82" s="23">
        <f t="shared" si="0"/>
        <v>68.731815215761699</v>
      </c>
    </row>
    <row r="83" spans="1:6">
      <c r="A83" s="8"/>
      <c r="B83" s="12" t="s">
        <v>98</v>
      </c>
      <c r="C83" s="32">
        <v>25500</v>
      </c>
      <c r="D83" s="19">
        <v>627900</v>
      </c>
      <c r="E83" s="32">
        <v>627900</v>
      </c>
      <c r="F83" s="19">
        <f t="shared" si="0"/>
        <v>100</v>
      </c>
    </row>
    <row r="84" spans="1:6">
      <c r="A84" s="8"/>
      <c r="B84" s="12" t="s">
        <v>81</v>
      </c>
      <c r="C84" s="32">
        <v>13256882.98</v>
      </c>
      <c r="D84" s="19">
        <v>12365318.449999999</v>
      </c>
      <c r="E84" s="32">
        <v>11416756.18</v>
      </c>
      <c r="F84" s="23">
        <f t="shared" si="0"/>
        <v>92.32884883769411</v>
      </c>
    </row>
    <row r="85" spans="1:6" ht="45">
      <c r="A85" s="8"/>
      <c r="B85" s="12" t="s">
        <v>99</v>
      </c>
      <c r="C85" s="32">
        <v>0</v>
      </c>
      <c r="D85" s="19">
        <v>0</v>
      </c>
      <c r="E85" s="32">
        <v>0</v>
      </c>
      <c r="F85" s="19"/>
    </row>
    <row r="86" spans="1:6" ht="34.5" customHeight="1">
      <c r="A86" s="8"/>
      <c r="B86" s="12" t="s">
        <v>100</v>
      </c>
      <c r="C86" s="32">
        <v>12323.21</v>
      </c>
      <c r="D86" s="19">
        <v>917</v>
      </c>
      <c r="E86" s="32">
        <v>917</v>
      </c>
      <c r="F86" s="23">
        <f>E86/D86*100</f>
        <v>100</v>
      </c>
    </row>
    <row r="87" spans="1:6" ht="34.5" customHeight="1">
      <c r="A87" s="8">
        <v>247</v>
      </c>
      <c r="B87" s="12" t="s">
        <v>220</v>
      </c>
      <c r="C87" s="19">
        <f>C88</f>
        <v>475037.61</v>
      </c>
      <c r="D87" s="19">
        <f>D88</f>
        <v>3161359.26</v>
      </c>
      <c r="E87" s="32">
        <f>E88</f>
        <v>2067218.29</v>
      </c>
      <c r="F87" s="23">
        <f>E87/D87*100</f>
        <v>65.390173023233061</v>
      </c>
    </row>
    <row r="88" spans="1:6" ht="34.5" customHeight="1">
      <c r="A88" s="8"/>
      <c r="B88" s="12" t="s">
        <v>86</v>
      </c>
      <c r="C88" s="32">
        <v>475037.61</v>
      </c>
      <c r="D88" s="19">
        <v>3161359.26</v>
      </c>
      <c r="E88" s="32">
        <v>2067218.29</v>
      </c>
      <c r="F88" s="23">
        <f>E88/D88*100</f>
        <v>65.390173023233061</v>
      </c>
    </row>
    <row r="89" spans="1:6" ht="29.25">
      <c r="A89" s="8">
        <v>180</v>
      </c>
      <c r="B89" s="15" t="s">
        <v>101</v>
      </c>
      <c r="C89" s="32">
        <f>C91+C93</f>
        <v>680015</v>
      </c>
      <c r="D89" s="33">
        <f>D91+D92</f>
        <v>-497513</v>
      </c>
      <c r="E89" s="34">
        <f>E91+E92+E93</f>
        <v>-497513</v>
      </c>
      <c r="F89" s="23">
        <f>E89/D89*100</f>
        <v>100</v>
      </c>
    </row>
    <row r="90" spans="1:6" ht="15" customHeight="1">
      <c r="A90" s="8"/>
      <c r="B90" s="11" t="s">
        <v>102</v>
      </c>
      <c r="C90" s="32"/>
      <c r="D90" s="19"/>
      <c r="E90" s="32"/>
      <c r="F90" s="19"/>
    </row>
    <row r="91" spans="1:6" ht="30.75" customHeight="1">
      <c r="A91" s="8"/>
      <c r="B91" s="11" t="s">
        <v>103</v>
      </c>
      <c r="C91" s="32">
        <v>680015</v>
      </c>
      <c r="D91" s="19">
        <v>-497513</v>
      </c>
      <c r="E91" s="32">
        <v>-497513</v>
      </c>
      <c r="F91" s="23">
        <f>E91/D91*100</f>
        <v>100</v>
      </c>
    </row>
    <row r="92" spans="1:6" ht="22.5" customHeight="1">
      <c r="A92" s="8"/>
      <c r="B92" s="11" t="s">
        <v>213</v>
      </c>
      <c r="C92" s="32">
        <v>0</v>
      </c>
      <c r="D92" s="19">
        <v>0</v>
      </c>
      <c r="E92" s="32">
        <v>0</v>
      </c>
      <c r="F92" s="23">
        <v>0</v>
      </c>
    </row>
    <row r="93" spans="1:6" ht="30.75" customHeight="1">
      <c r="A93" s="8"/>
      <c r="B93" s="11" t="s">
        <v>104</v>
      </c>
      <c r="C93" s="32"/>
      <c r="D93" s="19"/>
      <c r="E93" s="32"/>
      <c r="F93" s="19"/>
    </row>
    <row r="94" spans="1:6" ht="18" customHeight="1">
      <c r="A94" s="8">
        <v>610</v>
      </c>
      <c r="B94" s="15" t="s">
        <v>105</v>
      </c>
      <c r="C94" s="32"/>
      <c r="D94" s="19"/>
      <c r="E94" s="32"/>
      <c r="F94" s="19"/>
    </row>
    <row r="95" spans="1:6" ht="45" customHeight="1">
      <c r="A95" s="8"/>
      <c r="B95" s="11" t="s">
        <v>106</v>
      </c>
      <c r="C95" s="20"/>
      <c r="D95" s="20"/>
      <c r="E95" s="80"/>
      <c r="F95" s="20"/>
    </row>
    <row r="96" spans="1:6">
      <c r="A96" s="5"/>
      <c r="B96" s="17"/>
      <c r="C96" s="9"/>
      <c r="D96" s="9"/>
      <c r="E96" s="9"/>
      <c r="F96" s="9"/>
    </row>
    <row r="97" spans="1:6">
      <c r="A97" s="158" t="s">
        <v>113</v>
      </c>
      <c r="B97" s="158"/>
      <c r="C97" s="158"/>
      <c r="D97" s="158"/>
      <c r="E97" s="158"/>
      <c r="F97" s="158"/>
    </row>
    <row r="98" spans="1:6" ht="45">
      <c r="A98" s="8" t="s">
        <v>111</v>
      </c>
      <c r="B98" s="10" t="s">
        <v>27</v>
      </c>
      <c r="C98" s="89" t="s">
        <v>239</v>
      </c>
      <c r="D98" s="39" t="s">
        <v>240</v>
      </c>
      <c r="E98" s="21" t="s">
        <v>109</v>
      </c>
      <c r="F98" s="10" t="s">
        <v>110</v>
      </c>
    </row>
    <row r="99" spans="1:6" ht="30">
      <c r="A99" s="8"/>
      <c r="B99" s="11" t="s">
        <v>28</v>
      </c>
      <c r="C99" s="43">
        <v>4066527.25</v>
      </c>
      <c r="D99" s="90">
        <v>2770177.67</v>
      </c>
      <c r="E99" s="22">
        <v>2740177.67</v>
      </c>
      <c r="F99" s="23"/>
    </row>
    <row r="100" spans="1:6" ht="30">
      <c r="A100" s="8"/>
      <c r="B100" s="11" t="s">
        <v>29</v>
      </c>
      <c r="C100" s="43">
        <v>4066527.25</v>
      </c>
      <c r="D100" s="22"/>
      <c r="E100" s="22">
        <f>E99+E101-E110</f>
        <v>539787</v>
      </c>
      <c r="F100" s="23"/>
    </row>
    <row r="101" spans="1:6" ht="15" customHeight="1">
      <c r="A101" s="159" t="s">
        <v>30</v>
      </c>
      <c r="B101" s="160"/>
      <c r="C101" s="37">
        <f>C103</f>
        <v>103074053.02</v>
      </c>
      <c r="D101" s="35">
        <f>D103</f>
        <v>113086452.34999999</v>
      </c>
      <c r="E101" s="37">
        <f>E103</f>
        <v>113086452.34999999</v>
      </c>
      <c r="F101" s="36">
        <f>E101/D101*100</f>
        <v>100</v>
      </c>
    </row>
    <row r="102" spans="1:6" ht="45" hidden="1">
      <c r="A102" s="8">
        <v>120</v>
      </c>
      <c r="B102" s="12" t="s">
        <v>31</v>
      </c>
      <c r="C102" s="43"/>
      <c r="D102" s="22"/>
      <c r="E102" s="22"/>
      <c r="F102" s="23"/>
    </row>
    <row r="103" spans="1:6" ht="45">
      <c r="A103" s="8">
        <v>130</v>
      </c>
      <c r="B103" s="12" t="s">
        <v>32</v>
      </c>
      <c r="C103" s="43">
        <v>103074053.02</v>
      </c>
      <c r="D103" s="22">
        <v>113086452.34999999</v>
      </c>
      <c r="E103" s="73">
        <v>113086452.34999999</v>
      </c>
      <c r="F103" s="23">
        <f>E103/D103*100</f>
        <v>100</v>
      </c>
    </row>
    <row r="104" spans="1:6" ht="45" hidden="1">
      <c r="A104" s="8">
        <v>140</v>
      </c>
      <c r="B104" s="12" t="s">
        <v>33</v>
      </c>
      <c r="C104" s="43"/>
      <c r="D104" s="22"/>
      <c r="E104" s="22"/>
      <c r="F104" s="23"/>
    </row>
    <row r="105" spans="1:6" ht="30" hidden="1">
      <c r="A105" s="8">
        <v>150</v>
      </c>
      <c r="B105" s="12" t="s">
        <v>34</v>
      </c>
      <c r="C105" s="43"/>
      <c r="D105" s="22"/>
      <c r="E105" s="22"/>
      <c r="F105" s="23"/>
    </row>
    <row r="106" spans="1:6" hidden="1">
      <c r="A106" s="8">
        <v>180</v>
      </c>
      <c r="B106" s="12" t="s">
        <v>35</v>
      </c>
      <c r="C106" s="43"/>
      <c r="D106" s="22"/>
      <c r="E106" s="22"/>
      <c r="F106" s="23"/>
    </row>
    <row r="107" spans="1:6" ht="30" hidden="1">
      <c r="A107" s="8">
        <v>400</v>
      </c>
      <c r="B107" s="12" t="s">
        <v>36</v>
      </c>
      <c r="C107" s="43"/>
      <c r="D107" s="22"/>
      <c r="E107" s="22"/>
      <c r="F107" s="23"/>
    </row>
    <row r="108" spans="1:6" hidden="1">
      <c r="A108" s="8"/>
      <c r="B108" s="12" t="s">
        <v>37</v>
      </c>
      <c r="C108" s="43"/>
      <c r="D108" s="22"/>
      <c r="E108" s="22"/>
      <c r="F108" s="23"/>
    </row>
    <row r="109" spans="1:6" ht="60">
      <c r="A109" s="8">
        <v>510</v>
      </c>
      <c r="B109" s="12" t="s">
        <v>188</v>
      </c>
      <c r="C109" s="43"/>
      <c r="D109" s="22"/>
      <c r="E109" s="22"/>
      <c r="F109" s="23"/>
    </row>
    <row r="110" spans="1:6" ht="15" customHeight="1">
      <c r="A110" s="148" t="s">
        <v>39</v>
      </c>
      <c r="B110" s="149"/>
      <c r="C110" s="76">
        <f>C111+C135+C151</f>
        <v>104010941.05</v>
      </c>
      <c r="D110" s="35">
        <f>D111+D135+D151</f>
        <v>116082860.22</v>
      </c>
      <c r="E110" s="42">
        <f>E111+E135+E151</f>
        <v>115286843.02</v>
      </c>
      <c r="F110" s="36">
        <f>E110/D110*100</f>
        <v>99.314268102550713</v>
      </c>
    </row>
    <row r="111" spans="1:6" ht="45">
      <c r="A111" s="8"/>
      <c r="B111" s="13" t="s">
        <v>40</v>
      </c>
      <c r="C111" s="43">
        <f>C112+C117+C124</f>
        <v>78721835.420000002</v>
      </c>
      <c r="D111" s="22">
        <f>D112+D117+D124</f>
        <v>87544264.25</v>
      </c>
      <c r="E111" s="32">
        <f>E112+E117+E124</f>
        <v>87004477.25</v>
      </c>
      <c r="F111" s="23">
        <f>E111/D111*100</f>
        <v>99.383412488956978</v>
      </c>
    </row>
    <row r="112" spans="1:6" ht="30">
      <c r="A112" s="8">
        <v>111</v>
      </c>
      <c r="B112" s="12" t="s">
        <v>41</v>
      </c>
      <c r="C112" s="43">
        <v>60693985.509999998</v>
      </c>
      <c r="D112" s="22">
        <v>65078614.789999999</v>
      </c>
      <c r="E112" s="22">
        <v>64680700.530000001</v>
      </c>
      <c r="F112" s="23">
        <f>E112/D112*100</f>
        <v>99.388563722070586</v>
      </c>
    </row>
    <row r="113" spans="1:6" ht="60" hidden="1">
      <c r="A113" s="8"/>
      <c r="B113" s="12" t="s">
        <v>42</v>
      </c>
      <c r="C113" s="43"/>
      <c r="D113" s="22"/>
      <c r="E113" s="22"/>
      <c r="F113" s="23"/>
    </row>
    <row r="114" spans="1:6" ht="60" hidden="1">
      <c r="A114" s="8"/>
      <c r="B114" s="12" t="s">
        <v>43</v>
      </c>
      <c r="C114" s="43"/>
      <c r="D114" s="22"/>
      <c r="E114" s="22"/>
      <c r="F114" s="23"/>
    </row>
    <row r="115" spans="1:6" ht="75" hidden="1">
      <c r="A115" s="8"/>
      <c r="B115" s="12" t="s">
        <v>44</v>
      </c>
      <c r="C115" s="43"/>
      <c r="D115" s="22"/>
      <c r="E115" s="22"/>
      <c r="F115" s="23"/>
    </row>
    <row r="116" spans="1:6" ht="45" hidden="1">
      <c r="A116" s="8"/>
      <c r="B116" s="12" t="s">
        <v>45</v>
      </c>
      <c r="C116" s="43"/>
      <c r="D116" s="22"/>
      <c r="E116" s="22"/>
      <c r="F116" s="23"/>
    </row>
    <row r="117" spans="1:6" ht="45">
      <c r="A117" s="8">
        <v>112</v>
      </c>
      <c r="B117" s="12" t="s">
        <v>46</v>
      </c>
      <c r="C117" s="43"/>
      <c r="D117" s="22"/>
      <c r="E117" s="22"/>
      <c r="F117" s="23"/>
    </row>
    <row r="118" spans="1:6" ht="105" hidden="1">
      <c r="A118" s="8"/>
      <c r="B118" s="12" t="s">
        <v>107</v>
      </c>
      <c r="C118" s="43"/>
      <c r="D118" s="22"/>
      <c r="E118" s="22"/>
      <c r="F118" s="23"/>
    </row>
    <row r="119" spans="1:6" ht="45" hidden="1">
      <c r="A119" s="8"/>
      <c r="B119" s="12" t="s">
        <v>47</v>
      </c>
      <c r="C119" s="43"/>
      <c r="D119" s="22"/>
      <c r="E119" s="22"/>
      <c r="F119" s="23"/>
    </row>
    <row r="120" spans="1:6" hidden="1">
      <c r="A120" s="8"/>
      <c r="B120" s="12" t="s">
        <v>48</v>
      </c>
      <c r="C120" s="43"/>
      <c r="D120" s="22"/>
      <c r="E120" s="22"/>
      <c r="F120" s="23"/>
    </row>
    <row r="121" spans="1:6" hidden="1">
      <c r="A121" s="8"/>
      <c r="B121" s="12" t="s">
        <v>49</v>
      </c>
      <c r="C121" s="43"/>
      <c r="D121" s="22"/>
      <c r="E121" s="22"/>
      <c r="F121" s="23"/>
    </row>
    <row r="122" spans="1:6" ht="150" hidden="1">
      <c r="A122" s="8"/>
      <c r="B122" s="12" t="s">
        <v>50</v>
      </c>
      <c r="C122" s="43"/>
      <c r="D122" s="22"/>
      <c r="E122" s="22"/>
      <c r="F122" s="23"/>
    </row>
    <row r="123" spans="1:6" ht="45" hidden="1">
      <c r="A123" s="8"/>
      <c r="B123" s="12" t="s">
        <v>51</v>
      </c>
      <c r="C123" s="43"/>
      <c r="D123" s="22"/>
      <c r="E123" s="22"/>
      <c r="F123" s="23"/>
    </row>
    <row r="124" spans="1:6" ht="75">
      <c r="A124" s="8">
        <v>119</v>
      </c>
      <c r="B124" s="12" t="s">
        <v>52</v>
      </c>
      <c r="C124" s="55">
        <v>18027849.91</v>
      </c>
      <c r="D124" s="22">
        <v>22465649.460000001</v>
      </c>
      <c r="E124" s="22">
        <v>22323776.719999999</v>
      </c>
      <c r="F124" s="23">
        <f>E124/D124*100</f>
        <v>99.368490369029374</v>
      </c>
    </row>
    <row r="125" spans="1:6" ht="45" hidden="1">
      <c r="A125" s="8"/>
      <c r="B125" s="12" t="s">
        <v>53</v>
      </c>
      <c r="C125" s="45"/>
      <c r="D125" s="22"/>
      <c r="E125" s="22"/>
      <c r="F125" s="23"/>
    </row>
    <row r="126" spans="1:6" ht="30" hidden="1">
      <c r="A126" s="8"/>
      <c r="B126" s="12" t="s">
        <v>54</v>
      </c>
      <c r="C126" s="45"/>
      <c r="D126" s="22"/>
      <c r="E126" s="22"/>
      <c r="F126" s="23"/>
    </row>
    <row r="127" spans="1:6" hidden="1">
      <c r="A127" s="8"/>
      <c r="B127" s="12" t="s">
        <v>55</v>
      </c>
      <c r="C127" s="45"/>
      <c r="D127" s="22"/>
      <c r="E127" s="22"/>
      <c r="F127" s="23"/>
    </row>
    <row r="128" spans="1:6" ht="45" hidden="1">
      <c r="A128" s="8"/>
      <c r="B128" s="12" t="s">
        <v>45</v>
      </c>
      <c r="C128" s="45"/>
      <c r="D128" s="22"/>
      <c r="E128" s="22"/>
      <c r="F128" s="23"/>
    </row>
    <row r="129" spans="1:6" ht="45" hidden="1">
      <c r="A129" s="8"/>
      <c r="B129" s="12" t="s">
        <v>51</v>
      </c>
      <c r="C129" s="45"/>
      <c r="D129" s="22"/>
      <c r="E129" s="22"/>
      <c r="F129" s="23"/>
    </row>
    <row r="130" spans="1:6" ht="30" hidden="1">
      <c r="A130" s="8"/>
      <c r="B130" s="12" t="s">
        <v>56</v>
      </c>
      <c r="C130" s="45"/>
      <c r="D130" s="22"/>
      <c r="E130" s="22"/>
      <c r="F130" s="23"/>
    </row>
    <row r="131" spans="1:6" ht="30">
      <c r="A131" s="8">
        <v>300</v>
      </c>
      <c r="B131" s="13" t="s">
        <v>57</v>
      </c>
      <c r="C131" s="43"/>
      <c r="D131" s="22"/>
      <c r="E131" s="22"/>
      <c r="F131" s="23"/>
    </row>
    <row r="132" spans="1:6" ht="75" hidden="1">
      <c r="A132" s="8"/>
      <c r="B132" s="12" t="s">
        <v>58</v>
      </c>
      <c r="C132" s="43"/>
      <c r="D132" s="22"/>
      <c r="E132" s="22"/>
      <c r="F132" s="23"/>
    </row>
    <row r="133" spans="1:6" ht="75" hidden="1">
      <c r="A133" s="8"/>
      <c r="B133" s="12" t="s">
        <v>59</v>
      </c>
      <c r="C133" s="43"/>
      <c r="D133" s="22"/>
      <c r="E133" s="22"/>
      <c r="F133" s="23"/>
    </row>
    <row r="134" spans="1:6" hidden="1">
      <c r="A134" s="8"/>
      <c r="B134" s="12" t="s">
        <v>60</v>
      </c>
      <c r="C134" s="43"/>
      <c r="D134" s="22"/>
      <c r="E134" s="22"/>
      <c r="F134" s="23"/>
    </row>
    <row r="135" spans="1:6" ht="30">
      <c r="A135" s="8">
        <v>850</v>
      </c>
      <c r="B135" s="13" t="s">
        <v>61</v>
      </c>
      <c r="C135" s="37">
        <f>C136</f>
        <v>679124</v>
      </c>
      <c r="D135" s="42">
        <f>D136</f>
        <v>786087</v>
      </c>
      <c r="E135" s="37">
        <f>E136</f>
        <v>786087</v>
      </c>
      <c r="F135" s="36">
        <f>E135/D135*100</f>
        <v>100</v>
      </c>
    </row>
    <row r="136" spans="1:6" ht="60">
      <c r="A136" s="8">
        <v>851</v>
      </c>
      <c r="B136" s="12" t="s">
        <v>62</v>
      </c>
      <c r="C136" s="43">
        <v>679124</v>
      </c>
      <c r="D136" s="22">
        <v>786087</v>
      </c>
      <c r="E136" s="26">
        <v>786087</v>
      </c>
      <c r="F136" s="23">
        <f>E136/D136*100</f>
        <v>100</v>
      </c>
    </row>
    <row r="137" spans="1:6" ht="30" hidden="1">
      <c r="A137" s="8"/>
      <c r="B137" s="12" t="s">
        <v>63</v>
      </c>
      <c r="C137" s="43"/>
      <c r="D137" s="22"/>
      <c r="E137" s="26"/>
      <c r="F137" s="23"/>
    </row>
    <row r="138" spans="1:6" ht="33.75" customHeight="1">
      <c r="A138" s="8"/>
      <c r="B138" s="12" t="s">
        <v>64</v>
      </c>
      <c r="C138" s="43">
        <v>0</v>
      </c>
      <c r="D138" s="22">
        <v>0</v>
      </c>
      <c r="E138" s="26">
        <v>0</v>
      </c>
      <c r="F138" s="23">
        <v>0</v>
      </c>
    </row>
    <row r="139" spans="1:6" ht="90">
      <c r="A139" s="8">
        <v>852</v>
      </c>
      <c r="B139" s="12" t="s">
        <v>65</v>
      </c>
      <c r="C139" s="43"/>
      <c r="D139" s="22"/>
      <c r="E139" s="22"/>
      <c r="F139" s="23"/>
    </row>
    <row r="140" spans="1:6" hidden="1">
      <c r="A140" s="8"/>
      <c r="B140" s="12" t="s">
        <v>66</v>
      </c>
      <c r="C140" s="43"/>
      <c r="D140" s="22"/>
      <c r="E140" s="22"/>
      <c r="F140" s="23"/>
    </row>
    <row r="141" spans="1:6" hidden="1">
      <c r="A141" s="8"/>
      <c r="B141" s="12" t="s">
        <v>67</v>
      </c>
      <c r="C141" s="43"/>
      <c r="D141" s="22"/>
      <c r="E141" s="22"/>
      <c r="F141" s="23"/>
    </row>
    <row r="142" spans="1:6" hidden="1">
      <c r="A142" s="8"/>
      <c r="B142" s="12" t="s">
        <v>68</v>
      </c>
      <c r="C142" s="43"/>
      <c r="D142" s="22"/>
      <c r="E142" s="22"/>
      <c r="F142" s="23"/>
    </row>
    <row r="143" spans="1:6" ht="45">
      <c r="A143" s="8">
        <v>853</v>
      </c>
      <c r="B143" s="12" t="s">
        <v>69</v>
      </c>
      <c r="C143" s="43"/>
      <c r="D143" s="22"/>
      <c r="E143" s="22"/>
      <c r="F143" s="23"/>
    </row>
    <row r="144" spans="1:6" ht="45" hidden="1">
      <c r="A144" s="8"/>
      <c r="B144" s="12" t="s">
        <v>70</v>
      </c>
      <c r="C144" s="43"/>
      <c r="D144" s="22"/>
      <c r="E144" s="22"/>
      <c r="F144" s="23"/>
    </row>
    <row r="145" spans="1:6" ht="75" hidden="1">
      <c r="A145" s="8"/>
      <c r="B145" s="12" t="s">
        <v>71</v>
      </c>
      <c r="C145" s="43"/>
      <c r="D145" s="22"/>
      <c r="E145" s="22"/>
      <c r="F145" s="23"/>
    </row>
    <row r="146" spans="1:6" ht="75" hidden="1">
      <c r="A146" s="8"/>
      <c r="B146" s="12" t="s">
        <v>72</v>
      </c>
      <c r="C146" s="43"/>
      <c r="D146" s="22"/>
      <c r="E146" s="22"/>
      <c r="F146" s="23"/>
    </row>
    <row r="147" spans="1:6" ht="30" hidden="1">
      <c r="A147" s="8"/>
      <c r="B147" s="12" t="s">
        <v>73</v>
      </c>
      <c r="C147" s="43"/>
      <c r="D147" s="22"/>
      <c r="E147" s="22"/>
      <c r="F147" s="23"/>
    </row>
    <row r="148" spans="1:6" ht="30" hidden="1">
      <c r="A148" s="8"/>
      <c r="B148" s="12" t="s">
        <v>74</v>
      </c>
      <c r="C148" s="43"/>
      <c r="D148" s="22"/>
      <c r="E148" s="22"/>
      <c r="F148" s="23"/>
    </row>
    <row r="149" spans="1:6" ht="45">
      <c r="A149" s="8">
        <v>830</v>
      </c>
      <c r="B149" s="13" t="s">
        <v>75</v>
      </c>
      <c r="C149" s="43"/>
      <c r="D149" s="22"/>
      <c r="E149" s="22"/>
      <c r="F149" s="23"/>
    </row>
    <row r="150" spans="1:6" ht="90" hidden="1">
      <c r="A150" s="8"/>
      <c r="B150" s="12" t="s">
        <v>76</v>
      </c>
      <c r="C150" s="45"/>
      <c r="D150" s="22"/>
      <c r="E150" s="22"/>
      <c r="F150" s="23"/>
    </row>
    <row r="151" spans="1:6" ht="30">
      <c r="A151" s="8">
        <v>240</v>
      </c>
      <c r="B151" s="13" t="s">
        <v>77</v>
      </c>
      <c r="C151" s="75">
        <f>C158+C179</f>
        <v>24609981.629999999</v>
      </c>
      <c r="D151" s="37">
        <f>D158+D179</f>
        <v>27752508.969999999</v>
      </c>
      <c r="E151" s="37">
        <f>E158+E179</f>
        <v>27496278.77</v>
      </c>
      <c r="F151" s="46">
        <f>F158</f>
        <v>98.260288320970048</v>
      </c>
    </row>
    <row r="152" spans="1:6" ht="71.25">
      <c r="A152" s="8">
        <v>243</v>
      </c>
      <c r="B152" s="14" t="s">
        <v>78</v>
      </c>
      <c r="C152" s="43"/>
      <c r="D152" s="22"/>
      <c r="E152" s="22"/>
      <c r="F152" s="23"/>
    </row>
    <row r="153" spans="1:6" ht="30">
      <c r="A153" s="8"/>
      <c r="B153" s="12" t="s">
        <v>54</v>
      </c>
      <c r="C153" s="43"/>
      <c r="D153" s="22"/>
      <c r="E153" s="22"/>
      <c r="F153" s="23"/>
    </row>
    <row r="154" spans="1:6">
      <c r="A154" s="8"/>
      <c r="B154" s="12" t="s">
        <v>55</v>
      </c>
      <c r="C154" s="43"/>
      <c r="D154" s="22"/>
      <c r="E154" s="22"/>
      <c r="F154" s="23"/>
    </row>
    <row r="155" spans="1:6" ht="30">
      <c r="A155" s="8"/>
      <c r="B155" s="12" t="s">
        <v>79</v>
      </c>
      <c r="C155" s="43"/>
      <c r="D155" s="22"/>
      <c r="E155" s="22"/>
      <c r="F155" s="23"/>
    </row>
    <row r="156" spans="1:6" ht="30">
      <c r="A156" s="8"/>
      <c r="B156" s="12" t="s">
        <v>80</v>
      </c>
      <c r="C156" s="43"/>
      <c r="D156" s="22"/>
      <c r="E156" s="22"/>
      <c r="F156" s="23"/>
    </row>
    <row r="157" spans="1:6">
      <c r="A157" s="8"/>
      <c r="B157" s="12" t="s">
        <v>81</v>
      </c>
      <c r="C157" s="43"/>
      <c r="D157" s="22"/>
      <c r="E157" s="22"/>
      <c r="F157" s="23"/>
    </row>
    <row r="158" spans="1:6" ht="28.5">
      <c r="A158" s="8">
        <v>244</v>
      </c>
      <c r="B158" s="14" t="s">
        <v>82</v>
      </c>
      <c r="C158" s="76">
        <f>C160+C162+C164+C165+C169+C170</f>
        <v>15060943.51</v>
      </c>
      <c r="D158" s="35">
        <f>D160+D162+D164+D165+D169+D170</f>
        <v>14728314.07</v>
      </c>
      <c r="E158" s="35">
        <f>E160+E162+E164+E165+E169+E170</f>
        <v>14472083.869999999</v>
      </c>
      <c r="F158" s="36">
        <f>E158/D158*100</f>
        <v>98.260288320970048</v>
      </c>
    </row>
    <row r="159" spans="1:6" ht="45">
      <c r="A159" s="8"/>
      <c r="B159" s="12" t="s">
        <v>83</v>
      </c>
      <c r="C159" s="43"/>
      <c r="D159" s="22"/>
      <c r="E159" s="22"/>
      <c r="F159" s="23"/>
    </row>
    <row r="160" spans="1:6">
      <c r="A160" s="8"/>
      <c r="B160" s="12" t="s">
        <v>84</v>
      </c>
      <c r="C160" s="43"/>
      <c r="D160" s="22"/>
      <c r="E160" s="22"/>
      <c r="F160" s="23"/>
    </row>
    <row r="161" spans="1:6">
      <c r="A161" s="8"/>
      <c r="B161" s="12" t="s">
        <v>85</v>
      </c>
      <c r="C161" s="43"/>
      <c r="D161" s="22"/>
      <c r="E161" s="22"/>
      <c r="F161" s="23"/>
    </row>
    <row r="162" spans="1:6">
      <c r="A162" s="8"/>
      <c r="B162" s="12" t="s">
        <v>86</v>
      </c>
      <c r="C162" s="43">
        <v>2677580.9</v>
      </c>
      <c r="D162" s="22">
        <v>2953350.17</v>
      </c>
      <c r="E162" s="22">
        <v>2953350.17</v>
      </c>
      <c r="F162" s="23">
        <f>E162/D162*100</f>
        <v>100</v>
      </c>
    </row>
    <row r="163" spans="1:6" ht="30">
      <c r="A163" s="8"/>
      <c r="B163" s="12" t="s">
        <v>87</v>
      </c>
      <c r="C163" s="43"/>
      <c r="D163" s="22"/>
      <c r="E163" s="22"/>
      <c r="F163" s="23"/>
    </row>
    <row r="164" spans="1:6" ht="30">
      <c r="A164" s="8"/>
      <c r="B164" s="12" t="s">
        <v>88</v>
      </c>
      <c r="C164" s="43">
        <v>0</v>
      </c>
      <c r="D164" s="22">
        <v>256230.2</v>
      </c>
      <c r="E164" s="22">
        <v>0</v>
      </c>
      <c r="F164" s="23"/>
    </row>
    <row r="165" spans="1:6">
      <c r="A165" s="8"/>
      <c r="B165" s="12" t="s">
        <v>89</v>
      </c>
      <c r="C165" s="43">
        <v>53240</v>
      </c>
      <c r="D165" s="22">
        <v>0</v>
      </c>
      <c r="E165" s="22">
        <v>0</v>
      </c>
      <c r="F165" s="23"/>
    </row>
    <row r="166" spans="1:6">
      <c r="A166" s="8"/>
      <c r="B166" s="12" t="s">
        <v>90</v>
      </c>
      <c r="C166" s="43"/>
      <c r="D166" s="22"/>
      <c r="E166" s="22"/>
      <c r="F166" s="23"/>
    </row>
    <row r="167" spans="1:6" ht="30">
      <c r="A167" s="8"/>
      <c r="B167" s="12" t="s">
        <v>91</v>
      </c>
      <c r="C167" s="43"/>
      <c r="D167" s="22"/>
      <c r="E167" s="22"/>
      <c r="F167" s="23"/>
    </row>
    <row r="168" spans="1:6" ht="75">
      <c r="A168" s="8"/>
      <c r="B168" s="12" t="s">
        <v>92</v>
      </c>
      <c r="C168" s="43"/>
      <c r="D168" s="22"/>
      <c r="E168" s="22"/>
      <c r="F168" s="23"/>
    </row>
    <row r="169" spans="1:6" ht="30">
      <c r="A169" s="8"/>
      <c r="B169" s="12" t="s">
        <v>79</v>
      </c>
      <c r="C169" s="43">
        <v>350847</v>
      </c>
      <c r="D169" s="22">
        <v>0</v>
      </c>
      <c r="E169" s="22">
        <v>0</v>
      </c>
      <c r="F169" s="23"/>
    </row>
    <row r="170" spans="1:6" ht="30">
      <c r="A170" s="8"/>
      <c r="B170" s="13" t="s">
        <v>93</v>
      </c>
      <c r="C170" s="37">
        <f>C171+C172+C175</f>
        <v>11979275.609999999</v>
      </c>
      <c r="D170" s="35">
        <f>D171+D172+D174+D175+D176</f>
        <v>11518733.699999999</v>
      </c>
      <c r="E170" s="35">
        <f>E171+E172+E174+E175+E176</f>
        <v>11518733.699999999</v>
      </c>
      <c r="F170" s="36">
        <f>E170/D170*100</f>
        <v>100</v>
      </c>
    </row>
    <row r="171" spans="1:6" ht="45">
      <c r="A171" s="8"/>
      <c r="B171" s="12" t="s">
        <v>94</v>
      </c>
      <c r="C171" s="43">
        <v>2936299.6</v>
      </c>
      <c r="D171" s="22">
        <v>1447689.56</v>
      </c>
      <c r="E171" s="22">
        <v>1447689.56</v>
      </c>
      <c r="F171" s="23">
        <f>E171/D171*100</f>
        <v>100</v>
      </c>
    </row>
    <row r="172" spans="1:6">
      <c r="A172" s="8"/>
      <c r="B172" s="12" t="s">
        <v>95</v>
      </c>
      <c r="C172" s="43">
        <v>8722456.0099999998</v>
      </c>
      <c r="D172" s="22">
        <v>7973224.7199999997</v>
      </c>
      <c r="E172" s="22">
        <v>7973224.7199999997</v>
      </c>
      <c r="F172" s="23">
        <f>E172/D172*100</f>
        <v>100</v>
      </c>
    </row>
    <row r="173" spans="1:6" ht="30">
      <c r="A173" s="8"/>
      <c r="B173" s="12" t="s">
        <v>96</v>
      </c>
      <c r="C173" s="43"/>
      <c r="D173" s="22"/>
      <c r="E173" s="22"/>
      <c r="F173" s="23"/>
    </row>
    <row r="174" spans="1:6" ht="60">
      <c r="A174" s="8"/>
      <c r="B174" s="12" t="s">
        <v>97</v>
      </c>
      <c r="C174" s="43">
        <v>33442.080000000002</v>
      </c>
      <c r="D174" s="22">
        <v>0</v>
      </c>
      <c r="E174" s="22">
        <v>0</v>
      </c>
      <c r="F174" s="23"/>
    </row>
    <row r="175" spans="1:6">
      <c r="A175" s="8"/>
      <c r="B175" s="12" t="s">
        <v>98</v>
      </c>
      <c r="C175" s="43">
        <v>320520</v>
      </c>
      <c r="D175" s="22">
        <v>2053544.37</v>
      </c>
      <c r="E175" s="22">
        <v>2053544.37</v>
      </c>
      <c r="F175" s="23">
        <f>E175/D175*100</f>
        <v>100</v>
      </c>
    </row>
    <row r="176" spans="1:6">
      <c r="A176" s="8"/>
      <c r="B176" s="12" t="s">
        <v>81</v>
      </c>
      <c r="C176" s="43">
        <v>356019.47</v>
      </c>
      <c r="D176" s="22">
        <v>44275.05</v>
      </c>
      <c r="E176" s="22">
        <v>44275.05</v>
      </c>
      <c r="F176" s="23"/>
    </row>
    <row r="177" spans="1:6" ht="45">
      <c r="A177" s="8"/>
      <c r="B177" s="12" t="s">
        <v>99</v>
      </c>
      <c r="C177" s="43"/>
      <c r="D177" s="22"/>
      <c r="E177" s="22"/>
      <c r="F177" s="23"/>
    </row>
    <row r="178" spans="1:6" ht="30">
      <c r="A178" s="8"/>
      <c r="B178" s="12" t="s">
        <v>100</v>
      </c>
      <c r="C178" s="43"/>
      <c r="D178" s="22"/>
      <c r="E178" s="22"/>
      <c r="F178" s="23"/>
    </row>
    <row r="179" spans="1:6" ht="30">
      <c r="A179" s="8">
        <v>247</v>
      </c>
      <c r="B179" s="12" t="s">
        <v>220</v>
      </c>
      <c r="C179" s="74">
        <f>C180</f>
        <v>9549038.1199999992</v>
      </c>
      <c r="D179" s="40">
        <f>D180</f>
        <v>13024194.9</v>
      </c>
      <c r="E179" s="40">
        <f>E180</f>
        <v>13024194.9</v>
      </c>
      <c r="F179" s="23">
        <f>E179/D179*100</f>
        <v>100</v>
      </c>
    </row>
    <row r="180" spans="1:6">
      <c r="A180" s="8"/>
      <c r="B180" s="12" t="s">
        <v>86</v>
      </c>
      <c r="C180" s="43">
        <v>9549038.1199999992</v>
      </c>
      <c r="D180" s="40">
        <v>13024194.9</v>
      </c>
      <c r="E180" s="40">
        <v>13024194.9</v>
      </c>
      <c r="F180" s="23">
        <f>E180/D180*100</f>
        <v>100</v>
      </c>
    </row>
    <row r="181" spans="1:6" ht="29.25">
      <c r="A181" s="8">
        <v>180</v>
      </c>
      <c r="B181" s="15" t="s">
        <v>101</v>
      </c>
      <c r="C181" s="43"/>
      <c r="D181" s="22"/>
      <c r="E181" s="22"/>
      <c r="F181" s="23"/>
    </row>
    <row r="182" spans="1:6" ht="30">
      <c r="A182" s="8"/>
      <c r="B182" s="11" t="s">
        <v>102</v>
      </c>
      <c r="C182" s="43"/>
      <c r="D182" s="22"/>
      <c r="E182" s="22"/>
      <c r="F182" s="23"/>
    </row>
    <row r="183" spans="1:6" ht="30">
      <c r="A183" s="8"/>
      <c r="B183" s="11" t="s">
        <v>103</v>
      </c>
      <c r="C183" s="43"/>
      <c r="D183" s="22"/>
      <c r="E183" s="22"/>
      <c r="F183" s="23"/>
    </row>
    <row r="184" spans="1:6" ht="30">
      <c r="A184" s="8"/>
      <c r="B184" s="11" t="s">
        <v>104</v>
      </c>
      <c r="C184" s="43"/>
      <c r="D184" s="22"/>
      <c r="E184" s="22"/>
      <c r="F184" s="23"/>
    </row>
    <row r="185" spans="1:6">
      <c r="A185" s="8">
        <v>610</v>
      </c>
      <c r="B185" s="15" t="s">
        <v>105</v>
      </c>
      <c r="C185" s="65">
        <f>C186</f>
        <v>0</v>
      </c>
      <c r="D185" s="42">
        <f>D186</f>
        <v>0</v>
      </c>
      <c r="E185" s="42">
        <f>E186</f>
        <v>0</v>
      </c>
      <c r="F185" s="36">
        <f>F186</f>
        <v>0</v>
      </c>
    </row>
    <row r="186" spans="1:6" ht="45">
      <c r="A186" s="8"/>
      <c r="B186" s="11" t="s">
        <v>106</v>
      </c>
      <c r="C186" s="64">
        <v>0</v>
      </c>
      <c r="D186" s="56"/>
      <c r="E186" s="56"/>
      <c r="F186" s="23">
        <v>0</v>
      </c>
    </row>
    <row r="187" spans="1:6">
      <c r="A187" s="5"/>
      <c r="B187" s="9"/>
      <c r="C187" s="9"/>
      <c r="D187" s="9"/>
      <c r="E187" s="9"/>
      <c r="F187" s="9"/>
    </row>
    <row r="188" spans="1:6" ht="36" hidden="1" customHeight="1">
      <c r="A188" s="161" t="s">
        <v>116</v>
      </c>
      <c r="B188" s="161"/>
      <c r="C188" s="161"/>
      <c r="D188" s="161"/>
      <c r="E188" s="161"/>
      <c r="F188" s="161"/>
    </row>
    <row r="189" spans="1:6" ht="45" hidden="1">
      <c r="A189" s="8" t="s">
        <v>111</v>
      </c>
      <c r="B189" s="10" t="s">
        <v>27</v>
      </c>
      <c r="C189" s="41" t="s">
        <v>219</v>
      </c>
      <c r="D189" s="41" t="s">
        <v>218</v>
      </c>
      <c r="E189" s="6" t="s">
        <v>109</v>
      </c>
      <c r="F189" s="6" t="s">
        <v>110</v>
      </c>
    </row>
    <row r="190" spans="1:6" ht="30" hidden="1">
      <c r="A190" s="8"/>
      <c r="B190" s="11" t="s">
        <v>28</v>
      </c>
      <c r="C190" s="8"/>
      <c r="D190" s="8"/>
      <c r="E190" s="8"/>
      <c r="F190" s="8"/>
    </row>
    <row r="191" spans="1:6" ht="30" hidden="1">
      <c r="A191" s="8"/>
      <c r="B191" s="11" t="s">
        <v>29</v>
      </c>
      <c r="C191" s="8"/>
      <c r="D191" s="8"/>
      <c r="E191" s="8"/>
      <c r="F191" s="8"/>
    </row>
    <row r="192" spans="1:6" ht="15" hidden="1" customHeight="1">
      <c r="A192" s="159" t="s">
        <v>30</v>
      </c>
      <c r="B192" s="160"/>
      <c r="C192" s="8"/>
      <c r="D192" s="8"/>
      <c r="E192" s="8"/>
      <c r="F192" s="8"/>
    </row>
    <row r="193" spans="1:6" ht="45" hidden="1">
      <c r="A193" s="8">
        <v>120</v>
      </c>
      <c r="B193" s="12" t="s">
        <v>31</v>
      </c>
      <c r="C193" s="8"/>
      <c r="D193" s="8"/>
      <c r="E193" s="8"/>
      <c r="F193" s="8"/>
    </row>
    <row r="194" spans="1:6" ht="45" hidden="1">
      <c r="A194" s="8">
        <v>130</v>
      </c>
      <c r="B194" s="12" t="s">
        <v>32</v>
      </c>
      <c r="C194" s="8"/>
      <c r="D194" s="8"/>
      <c r="E194" s="8"/>
      <c r="F194" s="8"/>
    </row>
    <row r="195" spans="1:6" ht="45" hidden="1">
      <c r="A195" s="8">
        <v>140</v>
      </c>
      <c r="B195" s="12" t="s">
        <v>33</v>
      </c>
      <c r="C195" s="8"/>
      <c r="D195" s="8"/>
      <c r="E195" s="8"/>
      <c r="F195" s="8"/>
    </row>
    <row r="196" spans="1:6" ht="30" hidden="1">
      <c r="A196" s="8">
        <v>150</v>
      </c>
      <c r="B196" s="12" t="s">
        <v>34</v>
      </c>
      <c r="C196" s="8"/>
      <c r="D196" s="8"/>
      <c r="E196" s="8"/>
      <c r="F196" s="8"/>
    </row>
    <row r="197" spans="1:6" hidden="1">
      <c r="A197" s="8">
        <v>180</v>
      </c>
      <c r="B197" s="12" t="s">
        <v>35</v>
      </c>
      <c r="C197" s="8"/>
      <c r="D197" s="8"/>
      <c r="E197" s="8"/>
      <c r="F197" s="8"/>
    </row>
    <row r="198" spans="1:6" ht="30" hidden="1">
      <c r="A198" s="8">
        <v>400</v>
      </c>
      <c r="B198" s="12" t="s">
        <v>36</v>
      </c>
      <c r="C198" s="8"/>
      <c r="D198" s="8"/>
      <c r="E198" s="8"/>
      <c r="F198" s="8"/>
    </row>
    <row r="199" spans="1:6" hidden="1">
      <c r="A199" s="8"/>
      <c r="B199" s="12" t="s">
        <v>37</v>
      </c>
      <c r="C199" s="8"/>
      <c r="D199" s="8"/>
      <c r="E199" s="8"/>
      <c r="F199" s="8"/>
    </row>
    <row r="200" spans="1:6" ht="44.25" hidden="1" customHeight="1">
      <c r="A200" s="8">
        <v>510</v>
      </c>
      <c r="B200" s="12" t="s">
        <v>188</v>
      </c>
      <c r="C200" s="8"/>
      <c r="D200" s="8"/>
      <c r="E200" s="8"/>
      <c r="F200" s="8"/>
    </row>
    <row r="201" spans="1:6" ht="15" hidden="1" customHeight="1">
      <c r="A201" s="148" t="s">
        <v>39</v>
      </c>
      <c r="B201" s="149"/>
      <c r="C201" s="8"/>
      <c r="D201" s="8"/>
      <c r="E201" s="8"/>
      <c r="F201" s="8"/>
    </row>
    <row r="202" spans="1:6" ht="45" hidden="1">
      <c r="A202" s="8"/>
      <c r="B202" s="13" t="s">
        <v>40</v>
      </c>
      <c r="C202" s="8"/>
      <c r="D202" s="8"/>
      <c r="E202" s="8"/>
      <c r="F202" s="8"/>
    </row>
    <row r="203" spans="1:6" ht="30" hidden="1">
      <c r="A203" s="8">
        <v>111</v>
      </c>
      <c r="B203" s="12" t="s">
        <v>41</v>
      </c>
      <c r="C203" s="8"/>
      <c r="D203" s="8"/>
      <c r="E203" s="8"/>
      <c r="F203" s="8"/>
    </row>
    <row r="204" spans="1:6" ht="60" hidden="1">
      <c r="A204" s="8"/>
      <c r="B204" s="12" t="s">
        <v>42</v>
      </c>
      <c r="C204" s="8"/>
      <c r="D204" s="8"/>
      <c r="E204" s="8"/>
      <c r="F204" s="8"/>
    </row>
    <row r="205" spans="1:6" ht="60" hidden="1">
      <c r="A205" s="8"/>
      <c r="B205" s="12" t="s">
        <v>43</v>
      </c>
      <c r="C205" s="8"/>
      <c r="D205" s="8"/>
      <c r="E205" s="8"/>
      <c r="F205" s="8"/>
    </row>
    <row r="206" spans="1:6" ht="75" hidden="1">
      <c r="A206" s="8"/>
      <c r="B206" s="12" t="s">
        <v>44</v>
      </c>
      <c r="C206" s="8"/>
      <c r="D206" s="8"/>
      <c r="E206" s="8"/>
      <c r="F206" s="8"/>
    </row>
    <row r="207" spans="1:6" ht="45" hidden="1">
      <c r="A207" s="8"/>
      <c r="B207" s="12" t="s">
        <v>45</v>
      </c>
      <c r="C207" s="8"/>
      <c r="D207" s="8"/>
      <c r="E207" s="8"/>
      <c r="F207" s="8"/>
    </row>
    <row r="208" spans="1:6" ht="45" hidden="1">
      <c r="A208" s="8">
        <v>112</v>
      </c>
      <c r="B208" s="12" t="s">
        <v>46</v>
      </c>
      <c r="C208" s="8"/>
      <c r="D208" s="8"/>
      <c r="E208" s="8"/>
      <c r="F208" s="8"/>
    </row>
    <row r="209" spans="1:6" ht="105" hidden="1">
      <c r="A209" s="8"/>
      <c r="B209" s="12" t="s">
        <v>107</v>
      </c>
      <c r="C209" s="8"/>
      <c r="D209" s="8"/>
      <c r="E209" s="8"/>
      <c r="F209" s="8"/>
    </row>
    <row r="210" spans="1:6" ht="45" hidden="1">
      <c r="A210" s="8"/>
      <c r="B210" s="12" t="s">
        <v>47</v>
      </c>
      <c r="C210" s="8"/>
      <c r="D210" s="8"/>
      <c r="E210" s="8"/>
      <c r="F210" s="8"/>
    </row>
    <row r="211" spans="1:6" hidden="1">
      <c r="A211" s="8"/>
      <c r="B211" s="12" t="s">
        <v>48</v>
      </c>
      <c r="C211" s="8"/>
      <c r="D211" s="8"/>
      <c r="E211" s="8"/>
      <c r="F211" s="8"/>
    </row>
    <row r="212" spans="1:6" hidden="1">
      <c r="A212" s="8"/>
      <c r="B212" s="12" t="s">
        <v>49</v>
      </c>
      <c r="C212" s="8"/>
      <c r="D212" s="8"/>
      <c r="E212" s="8"/>
      <c r="F212" s="8"/>
    </row>
    <row r="213" spans="1:6" ht="150" hidden="1">
      <c r="A213" s="8"/>
      <c r="B213" s="12" t="s">
        <v>50</v>
      </c>
      <c r="C213" s="8"/>
      <c r="D213" s="8"/>
      <c r="E213" s="8"/>
      <c r="F213" s="8"/>
    </row>
    <row r="214" spans="1:6" ht="45" hidden="1">
      <c r="A214" s="8"/>
      <c r="B214" s="12" t="s">
        <v>51</v>
      </c>
      <c r="C214" s="8"/>
      <c r="D214" s="8"/>
      <c r="E214" s="8"/>
      <c r="F214" s="8"/>
    </row>
    <row r="215" spans="1:6" ht="75" hidden="1">
      <c r="A215" s="8">
        <v>119</v>
      </c>
      <c r="B215" s="12" t="s">
        <v>52</v>
      </c>
      <c r="C215" s="8"/>
      <c r="D215" s="8"/>
      <c r="E215" s="8"/>
      <c r="F215" s="8"/>
    </row>
    <row r="216" spans="1:6" ht="45" hidden="1">
      <c r="A216" s="8"/>
      <c r="B216" s="12" t="s">
        <v>53</v>
      </c>
      <c r="C216" s="8"/>
      <c r="D216" s="8"/>
      <c r="E216" s="8"/>
      <c r="F216" s="8"/>
    </row>
    <row r="217" spans="1:6" ht="30" hidden="1">
      <c r="A217" s="8"/>
      <c r="B217" s="12" t="s">
        <v>54</v>
      </c>
      <c r="C217" s="8"/>
      <c r="D217" s="8"/>
      <c r="E217" s="8"/>
      <c r="F217" s="8"/>
    </row>
    <row r="218" spans="1:6" hidden="1">
      <c r="A218" s="8"/>
      <c r="B218" s="12" t="s">
        <v>55</v>
      </c>
      <c r="C218" s="8"/>
      <c r="D218" s="8"/>
      <c r="E218" s="8"/>
      <c r="F218" s="8"/>
    </row>
    <row r="219" spans="1:6" ht="45" hidden="1">
      <c r="A219" s="8"/>
      <c r="B219" s="12" t="s">
        <v>45</v>
      </c>
      <c r="C219" s="8"/>
      <c r="D219" s="8"/>
      <c r="E219" s="8"/>
      <c r="F219" s="8"/>
    </row>
    <row r="220" spans="1:6" ht="45" hidden="1">
      <c r="A220" s="8"/>
      <c r="B220" s="12" t="s">
        <v>51</v>
      </c>
      <c r="C220" s="8"/>
      <c r="D220" s="8"/>
      <c r="E220" s="8"/>
      <c r="F220" s="8"/>
    </row>
    <row r="221" spans="1:6" ht="30" hidden="1">
      <c r="A221" s="8"/>
      <c r="B221" s="12" t="s">
        <v>56</v>
      </c>
      <c r="C221" s="8"/>
      <c r="D221" s="8"/>
      <c r="E221" s="8"/>
      <c r="F221" s="8"/>
    </row>
    <row r="222" spans="1:6" ht="30" hidden="1">
      <c r="A222" s="8">
        <v>300</v>
      </c>
      <c r="B222" s="13" t="s">
        <v>57</v>
      </c>
      <c r="C222" s="8"/>
      <c r="D222" s="8"/>
      <c r="E222" s="8"/>
      <c r="F222" s="8"/>
    </row>
    <row r="223" spans="1:6" ht="75" hidden="1">
      <c r="A223" s="8"/>
      <c r="B223" s="12" t="s">
        <v>58</v>
      </c>
      <c r="C223" s="8"/>
      <c r="D223" s="8"/>
      <c r="E223" s="8"/>
      <c r="F223" s="8"/>
    </row>
    <row r="224" spans="1:6" ht="75" hidden="1">
      <c r="A224" s="8"/>
      <c r="B224" s="12" t="s">
        <v>59</v>
      </c>
      <c r="C224" s="8"/>
      <c r="D224" s="8"/>
      <c r="E224" s="8"/>
      <c r="F224" s="8"/>
    </row>
    <row r="225" spans="1:6" hidden="1">
      <c r="A225" s="8"/>
      <c r="B225" s="12" t="s">
        <v>60</v>
      </c>
      <c r="C225" s="8"/>
      <c r="D225" s="8"/>
      <c r="E225" s="8"/>
      <c r="F225" s="8"/>
    </row>
    <row r="226" spans="1:6" ht="30" hidden="1">
      <c r="A226" s="8">
        <v>850</v>
      </c>
      <c r="B226" s="13" t="s">
        <v>61</v>
      </c>
      <c r="C226" s="8"/>
      <c r="D226" s="8"/>
      <c r="E226" s="8"/>
      <c r="F226" s="8"/>
    </row>
    <row r="227" spans="1:6" ht="60" hidden="1">
      <c r="A227" s="8">
        <v>851</v>
      </c>
      <c r="B227" s="12" t="s">
        <v>62</v>
      </c>
      <c r="C227" s="8"/>
      <c r="D227" s="8"/>
      <c r="E227" s="8"/>
      <c r="F227" s="8"/>
    </row>
    <row r="228" spans="1:6" ht="30" hidden="1">
      <c r="A228" s="8"/>
      <c r="B228" s="12" t="s">
        <v>63</v>
      </c>
      <c r="C228" s="8"/>
      <c r="D228" s="8"/>
      <c r="E228" s="8"/>
      <c r="F228" s="8"/>
    </row>
    <row r="229" spans="1:6" hidden="1">
      <c r="A229" s="8"/>
      <c r="B229" s="12" t="s">
        <v>64</v>
      </c>
      <c r="C229" s="8"/>
      <c r="D229" s="8"/>
      <c r="E229" s="8"/>
      <c r="F229" s="8"/>
    </row>
    <row r="230" spans="1:6" ht="90" hidden="1">
      <c r="A230" s="8">
        <v>852</v>
      </c>
      <c r="B230" s="12" t="s">
        <v>65</v>
      </c>
      <c r="C230" s="8"/>
      <c r="D230" s="8"/>
      <c r="E230" s="8"/>
      <c r="F230" s="8"/>
    </row>
    <row r="231" spans="1:6" hidden="1">
      <c r="A231" s="8"/>
      <c r="B231" s="12" t="s">
        <v>66</v>
      </c>
      <c r="C231" s="8"/>
      <c r="D231" s="8"/>
      <c r="E231" s="8"/>
      <c r="F231" s="8"/>
    </row>
    <row r="232" spans="1:6" hidden="1">
      <c r="A232" s="8"/>
      <c r="B232" s="12" t="s">
        <v>67</v>
      </c>
      <c r="C232" s="8"/>
      <c r="D232" s="8"/>
      <c r="E232" s="8"/>
      <c r="F232" s="8"/>
    </row>
    <row r="233" spans="1:6" hidden="1">
      <c r="A233" s="8"/>
      <c r="B233" s="12" t="s">
        <v>68</v>
      </c>
      <c r="C233" s="8"/>
      <c r="D233" s="8"/>
      <c r="E233" s="8"/>
      <c r="F233" s="8"/>
    </row>
    <row r="234" spans="1:6" ht="45" hidden="1">
      <c r="A234" s="8">
        <v>853</v>
      </c>
      <c r="B234" s="12" t="s">
        <v>69</v>
      </c>
      <c r="C234" s="8"/>
      <c r="D234" s="8"/>
      <c r="E234" s="8"/>
      <c r="F234" s="8"/>
    </row>
    <row r="235" spans="1:6" ht="30" hidden="1">
      <c r="A235" s="8"/>
      <c r="B235" s="12" t="s">
        <v>115</v>
      </c>
      <c r="C235" s="8"/>
      <c r="D235" s="8"/>
      <c r="E235" s="8"/>
      <c r="F235" s="8"/>
    </row>
    <row r="236" spans="1:6" ht="75" hidden="1">
      <c r="A236" s="8"/>
      <c r="B236" s="12" t="s">
        <v>71</v>
      </c>
      <c r="C236" s="8"/>
      <c r="D236" s="8"/>
      <c r="E236" s="8"/>
      <c r="F236" s="8"/>
    </row>
    <row r="237" spans="1:6" ht="75" hidden="1">
      <c r="A237" s="8"/>
      <c r="B237" s="12" t="s">
        <v>72</v>
      </c>
      <c r="C237" s="8"/>
      <c r="D237" s="8"/>
      <c r="E237" s="8"/>
      <c r="F237" s="8"/>
    </row>
    <row r="238" spans="1:6" ht="30" hidden="1">
      <c r="A238" s="8"/>
      <c r="B238" s="12" t="s">
        <v>73</v>
      </c>
      <c r="C238" s="8"/>
      <c r="D238" s="8"/>
      <c r="E238" s="8"/>
      <c r="F238" s="8"/>
    </row>
    <row r="239" spans="1:6" ht="30" hidden="1">
      <c r="A239" s="8"/>
      <c r="B239" s="12" t="s">
        <v>74</v>
      </c>
      <c r="C239" s="8"/>
      <c r="D239" s="8"/>
      <c r="E239" s="8"/>
      <c r="F239" s="8"/>
    </row>
    <row r="240" spans="1:6" ht="45" hidden="1">
      <c r="A240" s="8">
        <v>830</v>
      </c>
      <c r="B240" s="13" t="s">
        <v>75</v>
      </c>
      <c r="C240" s="8"/>
      <c r="D240" s="8"/>
      <c r="E240" s="8"/>
      <c r="F240" s="8"/>
    </row>
    <row r="241" spans="1:6" ht="90" hidden="1">
      <c r="A241" s="8"/>
      <c r="B241" s="12" t="s">
        <v>76</v>
      </c>
      <c r="C241" s="8"/>
      <c r="D241" s="8"/>
      <c r="E241" s="8"/>
      <c r="F241" s="8"/>
    </row>
    <row r="242" spans="1:6" ht="30" hidden="1">
      <c r="A242" s="8">
        <v>240</v>
      </c>
      <c r="B242" s="13" t="s">
        <v>77</v>
      </c>
      <c r="C242" s="8"/>
      <c r="D242" s="8"/>
      <c r="E242" s="8"/>
      <c r="F242" s="8"/>
    </row>
    <row r="243" spans="1:6" ht="71.25" hidden="1">
      <c r="A243" s="8">
        <v>243</v>
      </c>
      <c r="B243" s="14" t="s">
        <v>78</v>
      </c>
      <c r="C243" s="8"/>
      <c r="D243" s="8"/>
      <c r="E243" s="8"/>
      <c r="F243" s="8"/>
    </row>
    <row r="244" spans="1:6" ht="30" hidden="1">
      <c r="A244" s="8"/>
      <c r="B244" s="12" t="s">
        <v>54</v>
      </c>
      <c r="C244" s="8"/>
      <c r="D244" s="8"/>
      <c r="E244" s="8"/>
      <c r="F244" s="8"/>
    </row>
    <row r="245" spans="1:6" hidden="1">
      <c r="A245" s="8"/>
      <c r="B245" s="12" t="s">
        <v>55</v>
      </c>
      <c r="C245" s="8"/>
      <c r="D245" s="8"/>
      <c r="E245" s="8"/>
      <c r="F245" s="8"/>
    </row>
    <row r="246" spans="1:6" ht="30" hidden="1">
      <c r="A246" s="8"/>
      <c r="B246" s="12" t="s">
        <v>79</v>
      </c>
      <c r="C246" s="8"/>
      <c r="D246" s="8"/>
      <c r="E246" s="8"/>
      <c r="F246" s="8"/>
    </row>
    <row r="247" spans="1:6" ht="30" hidden="1">
      <c r="A247" s="8"/>
      <c r="B247" s="12" t="s">
        <v>80</v>
      </c>
      <c r="C247" s="8"/>
      <c r="D247" s="8"/>
      <c r="E247" s="8"/>
      <c r="F247" s="8"/>
    </row>
    <row r="248" spans="1:6" hidden="1">
      <c r="A248" s="8"/>
      <c r="B248" s="12" t="s">
        <v>81</v>
      </c>
      <c r="C248" s="8"/>
      <c r="D248" s="8"/>
      <c r="E248" s="8"/>
      <c r="F248" s="8"/>
    </row>
    <row r="249" spans="1:6" ht="28.5" hidden="1">
      <c r="A249" s="8">
        <v>244</v>
      </c>
      <c r="B249" s="14" t="s">
        <v>82</v>
      </c>
      <c r="C249" s="8"/>
      <c r="D249" s="8"/>
      <c r="E249" s="8"/>
      <c r="F249" s="8"/>
    </row>
    <row r="250" spans="1:6" ht="45" hidden="1">
      <c r="A250" s="8"/>
      <c r="B250" s="12" t="s">
        <v>83</v>
      </c>
      <c r="C250" s="8"/>
      <c r="D250" s="8"/>
      <c r="E250" s="8"/>
      <c r="F250" s="8"/>
    </row>
    <row r="251" spans="1:6" hidden="1">
      <c r="A251" s="8"/>
      <c r="B251" s="12" t="s">
        <v>84</v>
      </c>
      <c r="C251" s="8"/>
      <c r="D251" s="8"/>
      <c r="E251" s="8"/>
      <c r="F251" s="8"/>
    </row>
    <row r="252" spans="1:6" hidden="1">
      <c r="A252" s="8"/>
      <c r="B252" s="12" t="s">
        <v>85</v>
      </c>
      <c r="C252" s="8"/>
      <c r="D252" s="8"/>
      <c r="E252" s="8"/>
      <c r="F252" s="8"/>
    </row>
    <row r="253" spans="1:6" hidden="1">
      <c r="A253" s="8"/>
      <c r="B253" s="12" t="s">
        <v>86</v>
      </c>
      <c r="C253" s="8"/>
      <c r="D253" s="8"/>
      <c r="E253" s="8"/>
      <c r="F253" s="8"/>
    </row>
    <row r="254" spans="1:6" ht="30" hidden="1">
      <c r="A254" s="8"/>
      <c r="B254" s="12" t="s">
        <v>87</v>
      </c>
      <c r="C254" s="8"/>
      <c r="D254" s="8"/>
      <c r="E254" s="8"/>
      <c r="F254" s="8"/>
    </row>
    <row r="255" spans="1:6" ht="30" hidden="1">
      <c r="A255" s="8"/>
      <c r="B255" s="12" t="s">
        <v>88</v>
      </c>
      <c r="C255" s="8"/>
      <c r="D255" s="8"/>
      <c r="E255" s="8"/>
      <c r="F255" s="8"/>
    </row>
    <row r="256" spans="1:6" hidden="1">
      <c r="A256" s="8"/>
      <c r="B256" s="12" t="s">
        <v>89</v>
      </c>
      <c r="C256" s="8"/>
      <c r="D256" s="8"/>
      <c r="E256" s="8"/>
      <c r="F256" s="8"/>
    </row>
    <row r="257" spans="1:6" hidden="1">
      <c r="A257" s="8"/>
      <c r="B257" s="12" t="s">
        <v>90</v>
      </c>
      <c r="C257" s="8"/>
      <c r="D257" s="8"/>
      <c r="E257" s="8"/>
      <c r="F257" s="8"/>
    </row>
    <row r="258" spans="1:6" ht="30" hidden="1">
      <c r="A258" s="8"/>
      <c r="B258" s="12" t="s">
        <v>91</v>
      </c>
      <c r="C258" s="8"/>
      <c r="D258" s="8"/>
      <c r="E258" s="8"/>
      <c r="F258" s="8"/>
    </row>
    <row r="259" spans="1:6" ht="75" hidden="1">
      <c r="A259" s="8"/>
      <c r="B259" s="12" t="s">
        <v>92</v>
      </c>
      <c r="C259" s="8"/>
      <c r="D259" s="8"/>
      <c r="E259" s="8"/>
      <c r="F259" s="8"/>
    </row>
    <row r="260" spans="1:6" ht="30" hidden="1">
      <c r="A260" s="8"/>
      <c r="B260" s="12" t="s">
        <v>79</v>
      </c>
      <c r="C260" s="8"/>
      <c r="D260" s="8"/>
      <c r="E260" s="8"/>
      <c r="F260" s="8"/>
    </row>
    <row r="261" spans="1:6" ht="30" hidden="1">
      <c r="A261" s="8"/>
      <c r="B261" s="13" t="s">
        <v>93</v>
      </c>
      <c r="C261" s="8"/>
      <c r="D261" s="8"/>
      <c r="E261" s="8"/>
      <c r="F261" s="8"/>
    </row>
    <row r="262" spans="1:6" ht="45" hidden="1">
      <c r="A262" s="8"/>
      <c r="B262" s="12" t="s">
        <v>94</v>
      </c>
      <c r="C262" s="8"/>
      <c r="D262" s="8"/>
      <c r="E262" s="8"/>
      <c r="F262" s="8"/>
    </row>
    <row r="263" spans="1:6" hidden="1">
      <c r="A263" s="8"/>
      <c r="B263" s="12" t="s">
        <v>95</v>
      </c>
      <c r="C263" s="8"/>
      <c r="D263" s="8"/>
      <c r="E263" s="8"/>
      <c r="F263" s="8"/>
    </row>
    <row r="264" spans="1:6" ht="30" hidden="1">
      <c r="A264" s="8"/>
      <c r="B264" s="12" t="s">
        <v>96</v>
      </c>
      <c r="C264" s="8"/>
      <c r="D264" s="8"/>
      <c r="E264" s="8"/>
      <c r="F264" s="8"/>
    </row>
    <row r="265" spans="1:6" ht="60" hidden="1">
      <c r="A265" s="8"/>
      <c r="B265" s="12" t="s">
        <v>97</v>
      </c>
      <c r="C265" s="8"/>
      <c r="D265" s="8"/>
      <c r="E265" s="8"/>
      <c r="F265" s="8"/>
    </row>
    <row r="266" spans="1:6" hidden="1">
      <c r="A266" s="8"/>
      <c r="B266" s="12" t="s">
        <v>98</v>
      </c>
      <c r="C266" s="8"/>
      <c r="D266" s="8"/>
      <c r="E266" s="8"/>
      <c r="F266" s="8"/>
    </row>
    <row r="267" spans="1:6" hidden="1">
      <c r="A267" s="8"/>
      <c r="B267" s="12" t="s">
        <v>81</v>
      </c>
      <c r="C267" s="8"/>
      <c r="D267" s="8"/>
      <c r="E267" s="8"/>
      <c r="F267" s="8"/>
    </row>
    <row r="268" spans="1:6" ht="45" hidden="1">
      <c r="A268" s="8"/>
      <c r="B268" s="12" t="s">
        <v>99</v>
      </c>
      <c r="C268" s="8"/>
      <c r="D268" s="8"/>
      <c r="E268" s="8"/>
      <c r="F268" s="8"/>
    </row>
    <row r="269" spans="1:6" ht="30" hidden="1">
      <c r="A269" s="8"/>
      <c r="B269" s="12" t="s">
        <v>100</v>
      </c>
      <c r="C269" s="8"/>
      <c r="D269" s="8"/>
      <c r="E269" s="8"/>
      <c r="F269" s="8"/>
    </row>
    <row r="270" spans="1:6" ht="29.25" hidden="1">
      <c r="A270" s="8">
        <v>180</v>
      </c>
      <c r="B270" s="15" t="s">
        <v>101</v>
      </c>
      <c r="C270" s="8"/>
      <c r="D270" s="8"/>
      <c r="E270" s="8"/>
      <c r="F270" s="8"/>
    </row>
    <row r="271" spans="1:6" ht="30" hidden="1">
      <c r="A271" s="8"/>
      <c r="B271" s="11" t="s">
        <v>102</v>
      </c>
      <c r="C271" s="8"/>
      <c r="D271" s="8"/>
      <c r="E271" s="8"/>
      <c r="F271" s="8"/>
    </row>
    <row r="272" spans="1:6" ht="30" hidden="1">
      <c r="A272" s="8"/>
      <c r="B272" s="11" t="s">
        <v>103</v>
      </c>
      <c r="C272" s="8"/>
      <c r="D272" s="8"/>
      <c r="E272" s="8"/>
      <c r="F272" s="8"/>
    </row>
    <row r="273" spans="1:6" ht="30" hidden="1">
      <c r="A273" s="8"/>
      <c r="B273" s="11" t="s">
        <v>104</v>
      </c>
      <c r="C273" s="8"/>
      <c r="D273" s="8"/>
      <c r="E273" s="8"/>
      <c r="F273" s="8"/>
    </row>
    <row r="274" spans="1:6" hidden="1">
      <c r="A274" s="8">
        <v>610</v>
      </c>
      <c r="B274" s="15" t="s">
        <v>105</v>
      </c>
      <c r="C274" s="8"/>
      <c r="D274" s="8"/>
      <c r="E274" s="8"/>
      <c r="F274" s="8"/>
    </row>
    <row r="275" spans="1:6" ht="45" hidden="1">
      <c r="A275" s="8"/>
      <c r="B275" s="11" t="s">
        <v>106</v>
      </c>
      <c r="C275" s="16"/>
      <c r="D275" s="16"/>
      <c r="E275" s="16"/>
      <c r="F275" s="16"/>
    </row>
    <row r="276" spans="1:6" hidden="1">
      <c r="A276" s="5"/>
      <c r="B276" s="9"/>
      <c r="C276" s="9"/>
      <c r="D276" s="9"/>
      <c r="E276" s="9"/>
      <c r="F276" s="9"/>
    </row>
    <row r="277" spans="1:6" ht="30" customHeight="1">
      <c r="A277" s="162" t="s">
        <v>117</v>
      </c>
      <c r="B277" s="162"/>
      <c r="C277" s="162"/>
      <c r="D277" s="162"/>
      <c r="E277" s="162"/>
      <c r="F277" s="162"/>
    </row>
    <row r="278" spans="1:6">
      <c r="A278" s="5"/>
      <c r="B278" s="9"/>
      <c r="C278" s="9"/>
      <c r="D278" s="9"/>
      <c r="E278" s="9"/>
      <c r="F278" s="9"/>
    </row>
    <row r="279" spans="1:6" ht="45" customHeight="1">
      <c r="A279" s="163" t="s">
        <v>198</v>
      </c>
      <c r="B279" s="164"/>
      <c r="C279" s="6" t="s">
        <v>123</v>
      </c>
      <c r="D279" s="88" t="s">
        <v>240</v>
      </c>
      <c r="E279" s="6" t="s">
        <v>109</v>
      </c>
      <c r="F279" s="6" t="s">
        <v>110</v>
      </c>
    </row>
    <row r="280" spans="1:6" ht="78" customHeight="1">
      <c r="A280" s="134" t="s">
        <v>307</v>
      </c>
      <c r="B280" s="135"/>
      <c r="C280" s="102">
        <v>915032310</v>
      </c>
      <c r="D280" s="70">
        <v>520000</v>
      </c>
      <c r="E280" s="70">
        <v>520000</v>
      </c>
      <c r="F280" s="77">
        <f>E280/D280*100</f>
        <v>100</v>
      </c>
    </row>
    <row r="281" spans="1:6" ht="19.5" customHeight="1">
      <c r="A281" s="146" t="s">
        <v>231</v>
      </c>
      <c r="B281" s="147"/>
      <c r="C281" s="38"/>
      <c r="D281" s="40">
        <f>SUM(D280:D280)</f>
        <v>520000</v>
      </c>
      <c r="E281" s="57">
        <f>SUM(E280:E280)</f>
        <v>520000</v>
      </c>
      <c r="F281" s="23"/>
    </row>
    <row r="282" spans="1:6">
      <c r="A282" s="5"/>
      <c r="B282" s="9"/>
      <c r="C282" s="9"/>
      <c r="D282" s="9"/>
      <c r="E282" s="9"/>
      <c r="F282" s="9"/>
    </row>
    <row r="283" spans="1:6">
      <c r="A283" s="112" t="s">
        <v>118</v>
      </c>
      <c r="B283" s="112"/>
      <c r="C283" s="112"/>
      <c r="D283" s="112"/>
      <c r="E283" s="112"/>
      <c r="F283" s="112"/>
    </row>
    <row r="284" spans="1:6">
      <c r="A284" s="27"/>
      <c r="B284" s="63"/>
      <c r="C284" s="63"/>
      <c r="D284" s="63"/>
      <c r="E284" s="63"/>
      <c r="F284" s="63"/>
    </row>
    <row r="285" spans="1:6" ht="48" customHeight="1">
      <c r="A285" s="143" t="s">
        <v>206</v>
      </c>
      <c r="B285" s="144"/>
      <c r="C285" s="95" t="s">
        <v>119</v>
      </c>
      <c r="D285" s="95" t="s">
        <v>120</v>
      </c>
      <c r="E285" s="145" t="s">
        <v>121</v>
      </c>
      <c r="F285" s="145"/>
    </row>
    <row r="286" spans="1:6" ht="30" customHeight="1">
      <c r="A286" s="133" t="s">
        <v>114</v>
      </c>
      <c r="B286" s="133"/>
      <c r="C286" s="133"/>
      <c r="D286" s="133"/>
      <c r="E286" s="133"/>
      <c r="F286" s="133"/>
    </row>
    <row r="287" spans="1:6" ht="30" customHeight="1">
      <c r="A287" s="134" t="s">
        <v>327</v>
      </c>
      <c r="B287" s="135"/>
      <c r="C287" s="96">
        <v>0</v>
      </c>
      <c r="D287" s="92"/>
      <c r="E287" s="136"/>
      <c r="F287" s="137"/>
    </row>
    <row r="288" spans="1:6" ht="15" customHeight="1">
      <c r="A288" s="150" t="s">
        <v>228</v>
      </c>
      <c r="B288" s="151"/>
      <c r="C288" s="94">
        <f>SUM(C287:C287)</f>
        <v>0</v>
      </c>
      <c r="D288" s="91"/>
      <c r="E288" s="127"/>
      <c r="F288" s="128"/>
    </row>
    <row r="289" spans="1:6" hidden="1">
      <c r="A289" s="152" t="s">
        <v>113</v>
      </c>
      <c r="B289" s="152"/>
      <c r="C289" s="152"/>
      <c r="D289" s="152"/>
      <c r="E289" s="152"/>
      <c r="F289" s="152"/>
    </row>
    <row r="290" spans="1:6" ht="15" hidden="1" customHeight="1">
      <c r="A290" s="153"/>
      <c r="B290" s="154"/>
      <c r="C290" s="45"/>
      <c r="D290" s="58"/>
      <c r="E290" s="126"/>
      <c r="F290" s="126"/>
    </row>
    <row r="291" spans="1:6" ht="15" hidden="1" customHeight="1">
      <c r="A291" s="124"/>
      <c r="B291" s="125"/>
      <c r="C291" s="45">
        <f t="shared" ref="C291" si="1">SUM(C290)</f>
        <v>0</v>
      </c>
      <c r="D291" s="59"/>
      <c r="E291" s="126"/>
      <c r="F291" s="126"/>
    </row>
    <row r="292" spans="1:6" ht="15" hidden="1" customHeight="1">
      <c r="A292" s="124"/>
      <c r="B292" s="125"/>
      <c r="C292" s="45"/>
      <c r="D292" s="59"/>
      <c r="E292" s="122"/>
      <c r="F292" s="123"/>
    </row>
    <row r="293" spans="1:6" ht="29.25" hidden="1" customHeight="1">
      <c r="A293" s="155" t="s">
        <v>116</v>
      </c>
      <c r="B293" s="155"/>
      <c r="C293" s="155"/>
      <c r="D293" s="155"/>
      <c r="E293" s="155"/>
      <c r="F293" s="155"/>
    </row>
    <row r="294" spans="1:6" ht="15" hidden="1" customHeight="1">
      <c r="A294" s="124"/>
      <c r="B294" s="125"/>
      <c r="C294" s="59"/>
      <c r="D294" s="59"/>
      <c r="E294" s="126"/>
      <c r="F294" s="126"/>
    </row>
    <row r="295" spans="1:6" ht="15" hidden="1" customHeight="1">
      <c r="A295" s="124"/>
      <c r="B295" s="125"/>
      <c r="C295" s="59"/>
      <c r="D295" s="59"/>
      <c r="E295" s="126"/>
      <c r="F295" s="126"/>
    </row>
    <row r="296" spans="1:6" ht="15" hidden="1" customHeight="1">
      <c r="A296" s="124"/>
      <c r="B296" s="125"/>
      <c r="C296" s="59"/>
      <c r="D296" s="59"/>
      <c r="E296" s="126"/>
      <c r="F296" s="126"/>
    </row>
    <row r="297" spans="1:6" hidden="1">
      <c r="A297" s="60"/>
      <c r="B297" s="60"/>
      <c r="C297" s="61"/>
      <c r="D297" s="61"/>
      <c r="E297" s="62"/>
      <c r="F297" s="62"/>
    </row>
    <row r="298" spans="1:6">
      <c r="A298" s="142" t="s">
        <v>113</v>
      </c>
      <c r="B298" s="142"/>
      <c r="C298" s="142"/>
      <c r="D298" s="142"/>
      <c r="E298" s="142"/>
      <c r="F298" s="142"/>
    </row>
    <row r="299" spans="1:6" ht="15" customHeight="1">
      <c r="A299" s="134" t="s">
        <v>227</v>
      </c>
      <c r="B299" s="135"/>
      <c r="C299" s="93">
        <v>0</v>
      </c>
      <c r="D299" s="91"/>
      <c r="E299" s="134"/>
      <c r="F299" s="135"/>
    </row>
    <row r="300" spans="1:6">
      <c r="A300" s="130" t="s">
        <v>228</v>
      </c>
      <c r="B300" s="131"/>
      <c r="C300" s="94">
        <f>SUM(C299:C299)</f>
        <v>0</v>
      </c>
      <c r="D300" s="91"/>
      <c r="E300" s="132"/>
      <c r="F300" s="132"/>
    </row>
    <row r="301" spans="1:6">
      <c r="A301" s="67"/>
      <c r="B301" s="67"/>
      <c r="C301" s="97"/>
      <c r="D301" s="97"/>
      <c r="E301" s="98"/>
      <c r="F301" s="98"/>
    </row>
    <row r="302" spans="1:6">
      <c r="A302" s="133" t="s">
        <v>210</v>
      </c>
      <c r="B302" s="133"/>
      <c r="C302" s="133"/>
      <c r="D302" s="133"/>
      <c r="E302" s="133"/>
      <c r="F302" s="133"/>
    </row>
    <row r="303" spans="1:6">
      <c r="A303" s="138" t="s">
        <v>227</v>
      </c>
      <c r="B303" s="139"/>
      <c r="C303" s="70">
        <v>0</v>
      </c>
      <c r="D303" s="99"/>
      <c r="E303" s="142"/>
      <c r="F303" s="142"/>
    </row>
    <row r="304" spans="1:6">
      <c r="A304" s="138"/>
      <c r="B304" s="139"/>
      <c r="C304" s="70">
        <f>SUM(C303)</f>
        <v>0</v>
      </c>
      <c r="D304" s="91"/>
      <c r="E304" s="142"/>
      <c r="F304" s="142"/>
    </row>
    <row r="305" spans="1:6">
      <c r="A305" s="67"/>
      <c r="B305" s="67"/>
      <c r="C305" s="97"/>
      <c r="D305" s="97"/>
      <c r="E305" s="98"/>
      <c r="F305" s="98"/>
    </row>
    <row r="306" spans="1:6">
      <c r="A306" s="67"/>
      <c r="B306" s="67"/>
      <c r="C306" s="97"/>
      <c r="D306" s="97"/>
      <c r="E306" s="98"/>
      <c r="F306" s="98"/>
    </row>
    <row r="307" spans="1:6">
      <c r="A307" s="27"/>
      <c r="B307" s="63"/>
      <c r="C307" s="63"/>
      <c r="D307" s="63"/>
      <c r="E307" s="63"/>
      <c r="F307" s="63"/>
    </row>
    <row r="308" spans="1:6">
      <c r="A308" s="112" t="s">
        <v>122</v>
      </c>
      <c r="B308" s="112"/>
      <c r="C308" s="112"/>
      <c r="D308" s="112"/>
      <c r="E308" s="112"/>
      <c r="F308" s="112"/>
    </row>
    <row r="309" spans="1:6">
      <c r="A309" s="27"/>
      <c r="B309" s="63"/>
      <c r="C309" s="63"/>
      <c r="D309" s="63"/>
      <c r="E309" s="63"/>
      <c r="F309" s="63"/>
    </row>
    <row r="310" spans="1:6" ht="30" customHeight="1">
      <c r="A310" s="143" t="s">
        <v>206</v>
      </c>
      <c r="B310" s="144"/>
      <c r="C310" s="95" t="s">
        <v>119</v>
      </c>
      <c r="D310" s="95" t="s">
        <v>120</v>
      </c>
      <c r="E310" s="145" t="s">
        <v>121</v>
      </c>
      <c r="F310" s="145"/>
    </row>
    <row r="311" spans="1:6">
      <c r="A311" s="133" t="s">
        <v>114</v>
      </c>
      <c r="B311" s="133"/>
      <c r="C311" s="133"/>
      <c r="D311" s="133"/>
      <c r="E311" s="133"/>
      <c r="F311" s="133"/>
    </row>
    <row r="312" spans="1:6" ht="26.25" customHeight="1">
      <c r="A312" s="138" t="s">
        <v>207</v>
      </c>
      <c r="B312" s="139"/>
      <c r="C312" s="100">
        <v>11435.95</v>
      </c>
      <c r="D312" s="71"/>
      <c r="E312" s="134" t="s">
        <v>208</v>
      </c>
      <c r="F312" s="135"/>
    </row>
    <row r="313" spans="1:6" ht="26.25" customHeight="1">
      <c r="A313" s="138" t="s">
        <v>325</v>
      </c>
      <c r="B313" s="139"/>
      <c r="C313" s="100">
        <v>118313.1</v>
      </c>
      <c r="D313" s="71"/>
      <c r="E313" s="136" t="s">
        <v>326</v>
      </c>
      <c r="F313" s="137"/>
    </row>
    <row r="314" spans="1:6" ht="50.25" customHeight="1">
      <c r="A314" s="138" t="s">
        <v>323</v>
      </c>
      <c r="B314" s="139"/>
      <c r="C314" s="100">
        <v>219694.93</v>
      </c>
      <c r="D314" s="71"/>
      <c r="E314" s="136" t="s">
        <v>324</v>
      </c>
      <c r="F314" s="137"/>
    </row>
    <row r="315" spans="1:6" ht="77.25" customHeight="1">
      <c r="A315" s="134" t="s">
        <v>223</v>
      </c>
      <c r="B315" s="135"/>
      <c r="C315" s="100">
        <v>349</v>
      </c>
      <c r="D315" s="71"/>
      <c r="E315" s="136" t="s">
        <v>320</v>
      </c>
      <c r="F315" s="137"/>
    </row>
    <row r="316" spans="1:6" ht="28.5" customHeight="1">
      <c r="A316" s="134" t="s">
        <v>226</v>
      </c>
      <c r="B316" s="135"/>
      <c r="C316" s="100">
        <v>140409.38</v>
      </c>
      <c r="D316" s="71"/>
      <c r="E316" s="136" t="s">
        <v>225</v>
      </c>
      <c r="F316" s="137"/>
    </row>
    <row r="317" spans="1:6" ht="75" customHeight="1">
      <c r="A317" s="134" t="s">
        <v>321</v>
      </c>
      <c r="B317" s="135"/>
      <c r="C317" s="100">
        <v>9352.18</v>
      </c>
      <c r="D317" s="71"/>
      <c r="E317" s="136" t="s">
        <v>322</v>
      </c>
      <c r="F317" s="137"/>
    </row>
    <row r="318" spans="1:6" ht="21.75" customHeight="1">
      <c r="A318" s="130" t="s">
        <v>228</v>
      </c>
      <c r="B318" s="131"/>
      <c r="C318" s="94">
        <f>SUM(C312:C317)</f>
        <v>499554.54</v>
      </c>
      <c r="D318" s="71"/>
      <c r="E318" s="140"/>
      <c r="F318" s="141"/>
    </row>
    <row r="319" spans="1:6">
      <c r="A319" s="142" t="s">
        <v>113</v>
      </c>
      <c r="B319" s="142"/>
      <c r="C319" s="142"/>
      <c r="D319" s="142"/>
      <c r="E319" s="142"/>
      <c r="F319" s="142"/>
    </row>
    <row r="320" spans="1:6" ht="31.5" customHeight="1">
      <c r="A320" s="138" t="s">
        <v>207</v>
      </c>
      <c r="B320" s="139"/>
      <c r="C320" s="93">
        <v>216060.72</v>
      </c>
      <c r="D320" s="71"/>
      <c r="E320" s="134" t="s">
        <v>208</v>
      </c>
      <c r="F320" s="135"/>
    </row>
    <row r="321" spans="1:6" ht="117" customHeight="1">
      <c r="A321" s="134" t="s">
        <v>221</v>
      </c>
      <c r="B321" s="135"/>
      <c r="C321" s="93">
        <v>1328.55</v>
      </c>
      <c r="D321" s="71"/>
      <c r="E321" s="136" t="s">
        <v>229</v>
      </c>
      <c r="F321" s="137"/>
    </row>
    <row r="322" spans="1:6" ht="117" customHeight="1">
      <c r="A322" s="134" t="s">
        <v>323</v>
      </c>
      <c r="B322" s="135"/>
      <c r="C322" s="103">
        <v>2073984.98</v>
      </c>
      <c r="D322" s="71"/>
      <c r="E322" s="136" t="s">
        <v>324</v>
      </c>
      <c r="F322" s="137"/>
    </row>
    <row r="323" spans="1:6">
      <c r="A323" s="130" t="s">
        <v>228</v>
      </c>
      <c r="B323" s="131"/>
      <c r="C323" s="94">
        <f>SUM(C320:C322)</f>
        <v>2291374.25</v>
      </c>
      <c r="D323" s="71"/>
      <c r="E323" s="132"/>
      <c r="F323" s="132"/>
    </row>
    <row r="324" spans="1:6" hidden="1">
      <c r="A324" s="133" t="s">
        <v>116</v>
      </c>
      <c r="B324" s="133"/>
      <c r="C324" s="133"/>
      <c r="D324" s="133"/>
      <c r="E324" s="133"/>
      <c r="F324" s="133"/>
    </row>
    <row r="325" spans="1:6" ht="15" hidden="1" customHeight="1">
      <c r="A325" s="127"/>
      <c r="B325" s="128"/>
      <c r="C325" s="71"/>
      <c r="D325" s="71"/>
      <c r="E325" s="129"/>
      <c r="F325" s="129"/>
    </row>
    <row r="326" spans="1:6" ht="15" hidden="1" customHeight="1">
      <c r="A326" s="127"/>
      <c r="B326" s="128"/>
      <c r="C326" s="71"/>
      <c r="D326" s="71"/>
      <c r="E326" s="129"/>
      <c r="F326" s="129"/>
    </row>
    <row r="327" spans="1:6" ht="15" hidden="1" customHeight="1">
      <c r="A327" s="127"/>
      <c r="B327" s="128"/>
      <c r="C327" s="71"/>
      <c r="D327" s="71"/>
      <c r="E327" s="129"/>
      <c r="F327" s="129"/>
    </row>
    <row r="328" spans="1:6" hidden="1">
      <c r="A328" s="72"/>
      <c r="B328" s="68"/>
      <c r="C328" s="68"/>
      <c r="D328" s="68"/>
      <c r="E328" s="68"/>
      <c r="F328" s="68"/>
    </row>
    <row r="329" spans="1:6">
      <c r="A329" s="72"/>
      <c r="B329" s="68"/>
      <c r="C329" s="68"/>
      <c r="D329" s="68"/>
      <c r="E329" s="68"/>
      <c r="F329" s="68"/>
    </row>
  </sheetData>
  <mergeCells count="80">
    <mergeCell ref="E322:F322"/>
    <mergeCell ref="A322:B322"/>
    <mergeCell ref="A1:F1"/>
    <mergeCell ref="A3:F3"/>
    <mergeCell ref="A97:F97"/>
    <mergeCell ref="A101:B101"/>
    <mergeCell ref="A110:B110"/>
    <mergeCell ref="A7:B7"/>
    <mergeCell ref="A17:B17"/>
    <mergeCell ref="A286:F286"/>
    <mergeCell ref="A285:B285"/>
    <mergeCell ref="E285:F285"/>
    <mergeCell ref="A188:F188"/>
    <mergeCell ref="A192:B192"/>
    <mergeCell ref="A277:F277"/>
    <mergeCell ref="A279:B279"/>
    <mergeCell ref="A201:B201"/>
    <mergeCell ref="A280:B280"/>
    <mergeCell ref="E295:F295"/>
    <mergeCell ref="A295:B295"/>
    <mergeCell ref="A287:B287"/>
    <mergeCell ref="E287:F287"/>
    <mergeCell ref="A288:B288"/>
    <mergeCell ref="E288:F288"/>
    <mergeCell ref="A294:B294"/>
    <mergeCell ref="A289:F289"/>
    <mergeCell ref="A290:B290"/>
    <mergeCell ref="A293:F293"/>
    <mergeCell ref="E290:F290"/>
    <mergeCell ref="E291:F291"/>
    <mergeCell ref="A302:F302"/>
    <mergeCell ref="A303:B303"/>
    <mergeCell ref="A304:B304"/>
    <mergeCell ref="A283:F283"/>
    <mergeCell ref="A281:B281"/>
    <mergeCell ref="A311:F311"/>
    <mergeCell ref="E312:F312"/>
    <mergeCell ref="E313:F313"/>
    <mergeCell ref="A312:B312"/>
    <mergeCell ref="E296:F296"/>
    <mergeCell ref="A308:F308"/>
    <mergeCell ref="A310:B310"/>
    <mergeCell ref="E310:F310"/>
    <mergeCell ref="A299:B299"/>
    <mergeCell ref="E299:F299"/>
    <mergeCell ref="E304:F304"/>
    <mergeCell ref="A296:B296"/>
    <mergeCell ref="A298:F298"/>
    <mergeCell ref="A300:B300"/>
    <mergeCell ref="E300:F300"/>
    <mergeCell ref="E303:F303"/>
    <mergeCell ref="A313:B313"/>
    <mergeCell ref="A321:B321"/>
    <mergeCell ref="E321:F321"/>
    <mergeCell ref="A320:B320"/>
    <mergeCell ref="E320:F320"/>
    <mergeCell ref="A318:B318"/>
    <mergeCell ref="E318:F318"/>
    <mergeCell ref="E317:F317"/>
    <mergeCell ref="A319:F319"/>
    <mergeCell ref="A315:B315"/>
    <mergeCell ref="E315:F315"/>
    <mergeCell ref="A314:B314"/>
    <mergeCell ref="E314:F314"/>
    <mergeCell ref="E292:F292"/>
    <mergeCell ref="A292:B292"/>
    <mergeCell ref="A291:B291"/>
    <mergeCell ref="E294:F294"/>
    <mergeCell ref="A327:B327"/>
    <mergeCell ref="E327:F327"/>
    <mergeCell ref="A323:B323"/>
    <mergeCell ref="E323:F323"/>
    <mergeCell ref="A324:F324"/>
    <mergeCell ref="A325:B325"/>
    <mergeCell ref="E325:F325"/>
    <mergeCell ref="A326:B326"/>
    <mergeCell ref="E326:F326"/>
    <mergeCell ref="A316:B316"/>
    <mergeCell ref="E316:F316"/>
    <mergeCell ref="A317:B317"/>
  </mergeCells>
  <pageMargins left="0.70866141732283472" right="0.19685039370078741" top="0.74803149606299213" bottom="0.19685039370078741" header="0.31496062992125984" footer="0.31496062992125984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222"/>
  <sheetViews>
    <sheetView topLeftCell="A58" zoomScale="80" zoomScaleNormal="80" workbookViewId="0">
      <selection activeCell="Q68" sqref="Q68:AB68"/>
    </sheetView>
  </sheetViews>
  <sheetFormatPr defaultRowHeight="15"/>
  <cols>
    <col min="1" max="1" width="3.28515625" customWidth="1"/>
    <col min="2" max="2" width="5.140625" customWidth="1"/>
    <col min="3" max="3" width="3.28515625" customWidth="1"/>
    <col min="4" max="4" width="4" customWidth="1"/>
    <col min="5" max="5" width="5.85546875" customWidth="1"/>
    <col min="6" max="7" width="3.28515625" customWidth="1"/>
    <col min="8" max="8" width="5.28515625" customWidth="1"/>
    <col min="9" max="26" width="3.28515625" customWidth="1"/>
    <col min="27" max="27" width="3.85546875" customWidth="1"/>
    <col min="28" max="28" width="6.5703125" customWidth="1"/>
    <col min="29" max="29" width="3.85546875" customWidth="1"/>
  </cols>
  <sheetData>
    <row r="1" spans="1:28" ht="29.25" customHeight="1">
      <c r="A1" s="187" t="s">
        <v>127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</row>
    <row r="2" spans="1:28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</row>
    <row r="3" spans="1:28">
      <c r="A3" s="142" t="s">
        <v>124</v>
      </c>
      <c r="B3" s="142"/>
      <c r="C3" s="142"/>
      <c r="D3" s="142"/>
      <c r="E3" s="142"/>
      <c r="F3" s="142"/>
      <c r="G3" s="142"/>
      <c r="H3" s="142"/>
      <c r="I3" s="142" t="s">
        <v>125</v>
      </c>
      <c r="J3" s="142"/>
      <c r="K3" s="142"/>
      <c r="L3" s="142"/>
      <c r="M3" s="142"/>
      <c r="N3" s="142"/>
      <c r="O3" s="142" t="s">
        <v>98</v>
      </c>
      <c r="P3" s="142"/>
      <c r="Q3" s="142"/>
      <c r="R3" s="142"/>
      <c r="S3" s="142"/>
      <c r="T3" s="142"/>
      <c r="U3" s="142" t="s">
        <v>126</v>
      </c>
      <c r="V3" s="142"/>
      <c r="W3" s="142"/>
      <c r="X3" s="142"/>
      <c r="Y3" s="142"/>
      <c r="Z3" s="142"/>
      <c r="AA3" s="142"/>
      <c r="AB3" s="142"/>
    </row>
    <row r="4" spans="1:28">
      <c r="A4" s="127" t="s">
        <v>178</v>
      </c>
      <c r="B4" s="128"/>
      <c r="C4" s="127" t="s">
        <v>179</v>
      </c>
      <c r="D4" s="128"/>
      <c r="E4" s="127" t="s">
        <v>232</v>
      </c>
      <c r="F4" s="128"/>
      <c r="G4" s="127" t="s">
        <v>180</v>
      </c>
      <c r="H4" s="128"/>
      <c r="I4" s="127" t="s">
        <v>178</v>
      </c>
      <c r="J4" s="128"/>
      <c r="K4" s="127" t="s">
        <v>179</v>
      </c>
      <c r="L4" s="128"/>
      <c r="M4" s="127" t="s">
        <v>180</v>
      </c>
      <c r="N4" s="128"/>
      <c r="O4" s="127" t="s">
        <v>178</v>
      </c>
      <c r="P4" s="128"/>
      <c r="Q4" s="127" t="s">
        <v>179</v>
      </c>
      <c r="R4" s="128"/>
      <c r="S4" s="127" t="s">
        <v>180</v>
      </c>
      <c r="T4" s="128"/>
      <c r="U4" s="127" t="s">
        <v>178</v>
      </c>
      <c r="V4" s="169"/>
      <c r="W4" s="128"/>
      <c r="X4" s="127" t="s">
        <v>179</v>
      </c>
      <c r="Y4" s="169"/>
      <c r="Z4" s="128"/>
      <c r="AA4" s="127" t="s">
        <v>180</v>
      </c>
      <c r="AB4" s="128"/>
    </row>
    <row r="5" spans="1:28">
      <c r="A5" s="175">
        <v>259.39999999999998</v>
      </c>
      <c r="B5" s="175"/>
      <c r="C5" s="175">
        <v>165.83</v>
      </c>
      <c r="D5" s="175"/>
      <c r="E5" s="165">
        <v>0</v>
      </c>
      <c r="F5" s="167"/>
      <c r="G5" s="165">
        <v>93.57</v>
      </c>
      <c r="H5" s="167"/>
      <c r="I5" s="142">
        <v>32.299999999999997</v>
      </c>
      <c r="J5" s="142"/>
      <c r="K5" s="142">
        <v>0</v>
      </c>
      <c r="L5" s="142"/>
      <c r="M5" s="142">
        <v>32.299999999999997</v>
      </c>
      <c r="N5" s="142"/>
      <c r="O5" s="142">
        <v>7.5</v>
      </c>
      <c r="P5" s="142"/>
      <c r="Q5" s="142">
        <v>6</v>
      </c>
      <c r="R5" s="142"/>
      <c r="S5" s="142">
        <v>5</v>
      </c>
      <c r="T5" s="142"/>
      <c r="U5" s="142">
        <v>1.65</v>
      </c>
      <c r="V5" s="142"/>
      <c r="W5" s="142"/>
      <c r="X5" s="142">
        <v>1.65</v>
      </c>
      <c r="Y5" s="142"/>
      <c r="Z5" s="142"/>
      <c r="AA5" s="142">
        <v>0</v>
      </c>
      <c r="AB5" s="142"/>
    </row>
    <row r="6" spans="1:28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</row>
    <row r="7" spans="1:28">
      <c r="A7" s="202" t="s">
        <v>197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</row>
    <row r="8" spans="1:28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</row>
    <row r="9" spans="1:28">
      <c r="A9" s="187" t="s">
        <v>140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</row>
    <row r="10" spans="1:28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</row>
    <row r="11" spans="1:28" ht="108.75" customHeight="1">
      <c r="A11" s="111" t="s">
        <v>128</v>
      </c>
      <c r="B11" s="111"/>
      <c r="C11" s="111"/>
      <c r="D11" s="111"/>
      <c r="E11" s="111"/>
      <c r="F11" s="111"/>
      <c r="G11" s="111"/>
      <c r="H11" s="111"/>
      <c r="I11" s="111" t="s">
        <v>129</v>
      </c>
      <c r="J11" s="111"/>
      <c r="K11" s="111"/>
      <c r="L11" s="111"/>
      <c r="M11" s="111"/>
      <c r="N11" s="111" t="s">
        <v>130</v>
      </c>
      <c r="O11" s="111"/>
      <c r="P11" s="111"/>
      <c r="Q11" s="111"/>
      <c r="R11" s="111"/>
      <c r="S11" s="111" t="s">
        <v>131</v>
      </c>
      <c r="T11" s="111"/>
      <c r="U11" s="111"/>
      <c r="V11" s="111"/>
      <c r="W11" s="111"/>
      <c r="X11" s="111" t="s">
        <v>132</v>
      </c>
      <c r="Y11" s="111"/>
      <c r="Z11" s="111"/>
      <c r="AA11" s="111"/>
      <c r="AB11" s="111"/>
    </row>
    <row r="12" spans="1:28" ht="27" customHeight="1">
      <c r="A12" s="211" t="s">
        <v>141</v>
      </c>
      <c r="B12" s="212"/>
      <c r="C12" s="212"/>
      <c r="D12" s="212"/>
      <c r="E12" s="212"/>
      <c r="F12" s="212"/>
      <c r="G12" s="212"/>
      <c r="H12" s="212"/>
      <c r="I12" s="175">
        <v>15091413.189999999</v>
      </c>
      <c r="J12" s="175"/>
      <c r="K12" s="175"/>
      <c r="L12" s="175"/>
      <c r="M12" s="175"/>
      <c r="N12" s="175">
        <v>15091413.189999999</v>
      </c>
      <c r="O12" s="175"/>
      <c r="P12" s="175"/>
      <c r="Q12" s="175"/>
      <c r="R12" s="175"/>
      <c r="S12" s="175">
        <f>I12-N12</f>
        <v>0</v>
      </c>
      <c r="T12" s="175"/>
      <c r="U12" s="175"/>
      <c r="V12" s="175"/>
      <c r="W12" s="175"/>
      <c r="X12" s="193">
        <f>(S20*100)/45630558.66</f>
        <v>3.8040923253513368</v>
      </c>
      <c r="Y12" s="194"/>
      <c r="Z12" s="194"/>
      <c r="AA12" s="194"/>
      <c r="AB12" s="195"/>
    </row>
    <row r="13" spans="1:28" ht="15" customHeight="1">
      <c r="A13" s="211" t="s">
        <v>136</v>
      </c>
      <c r="B13" s="212"/>
      <c r="C13" s="212"/>
      <c r="D13" s="212"/>
      <c r="E13" s="212"/>
      <c r="F13" s="212"/>
      <c r="G13" s="212"/>
      <c r="H13" s="212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96"/>
      <c r="Y13" s="197"/>
      <c r="Z13" s="197"/>
      <c r="AA13" s="197"/>
      <c r="AB13" s="198"/>
    </row>
    <row r="14" spans="1:28" ht="15" customHeight="1">
      <c r="A14" s="211" t="s">
        <v>134</v>
      </c>
      <c r="B14" s="212"/>
      <c r="C14" s="212"/>
      <c r="D14" s="212"/>
      <c r="E14" s="212"/>
      <c r="F14" s="212"/>
      <c r="G14" s="212"/>
      <c r="H14" s="212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96"/>
      <c r="Y14" s="197"/>
      <c r="Z14" s="197"/>
      <c r="AA14" s="197"/>
      <c r="AB14" s="198"/>
    </row>
    <row r="15" spans="1:28" ht="38.25" customHeight="1">
      <c r="A15" s="211" t="s">
        <v>215</v>
      </c>
      <c r="B15" s="212"/>
      <c r="C15" s="212"/>
      <c r="D15" s="212"/>
      <c r="E15" s="212"/>
      <c r="F15" s="212"/>
      <c r="G15" s="212"/>
      <c r="H15" s="212"/>
      <c r="I15" s="165">
        <v>4774404.93</v>
      </c>
      <c r="J15" s="166"/>
      <c r="K15" s="166"/>
      <c r="L15" s="166"/>
      <c r="M15" s="167"/>
      <c r="N15" s="165">
        <v>3317171.35</v>
      </c>
      <c r="O15" s="166"/>
      <c r="P15" s="166"/>
      <c r="Q15" s="166"/>
      <c r="R15" s="167"/>
      <c r="S15" s="175">
        <f>I15-N15</f>
        <v>1457233.5799999996</v>
      </c>
      <c r="T15" s="175"/>
      <c r="U15" s="175"/>
      <c r="V15" s="175"/>
      <c r="W15" s="175"/>
      <c r="X15" s="196"/>
      <c r="Y15" s="197"/>
      <c r="Z15" s="197"/>
      <c r="AA15" s="197"/>
      <c r="AB15" s="198"/>
    </row>
    <row r="16" spans="1:28" ht="15" customHeight="1">
      <c r="A16" s="211" t="s">
        <v>135</v>
      </c>
      <c r="B16" s="212"/>
      <c r="C16" s="212"/>
      <c r="D16" s="212"/>
      <c r="E16" s="212"/>
      <c r="F16" s="212"/>
      <c r="G16" s="212"/>
      <c r="H16" s="212"/>
      <c r="I16" s="175">
        <v>3494888</v>
      </c>
      <c r="J16" s="175"/>
      <c r="K16" s="175"/>
      <c r="L16" s="175"/>
      <c r="M16" s="175"/>
      <c r="N16" s="175">
        <v>3216293</v>
      </c>
      <c r="O16" s="175"/>
      <c r="P16" s="175"/>
      <c r="Q16" s="175"/>
      <c r="R16" s="175"/>
      <c r="S16" s="175">
        <f>I16-N16</f>
        <v>278595</v>
      </c>
      <c r="T16" s="175"/>
      <c r="U16" s="175"/>
      <c r="V16" s="175"/>
      <c r="W16" s="175"/>
      <c r="X16" s="196"/>
      <c r="Y16" s="197"/>
      <c r="Z16" s="197"/>
      <c r="AA16" s="197"/>
      <c r="AB16" s="198"/>
    </row>
    <row r="17" spans="1:34" ht="15" customHeight="1">
      <c r="A17" s="211" t="s">
        <v>138</v>
      </c>
      <c r="B17" s="212"/>
      <c r="C17" s="212"/>
      <c r="D17" s="212"/>
      <c r="E17" s="212"/>
      <c r="F17" s="212"/>
      <c r="G17" s="212"/>
      <c r="H17" s="212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96"/>
      <c r="Y17" s="197"/>
      <c r="Z17" s="197"/>
      <c r="AA17" s="197"/>
      <c r="AB17" s="198"/>
      <c r="AF17" t="s">
        <v>230</v>
      </c>
    </row>
    <row r="18" spans="1:34" ht="15" customHeight="1">
      <c r="A18" s="211" t="s">
        <v>139</v>
      </c>
      <c r="B18" s="212"/>
      <c r="C18" s="212"/>
      <c r="D18" s="212"/>
      <c r="E18" s="212"/>
      <c r="F18" s="212"/>
      <c r="G18" s="212"/>
      <c r="H18" s="212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96"/>
      <c r="Y18" s="197"/>
      <c r="Z18" s="197"/>
      <c r="AA18" s="197"/>
      <c r="AB18" s="198"/>
    </row>
    <row r="19" spans="1:34" ht="46.5" customHeight="1">
      <c r="A19" s="211" t="s">
        <v>133</v>
      </c>
      <c r="B19" s="212"/>
      <c r="C19" s="212"/>
      <c r="D19" s="212"/>
      <c r="E19" s="212"/>
      <c r="F19" s="212"/>
      <c r="G19" s="212"/>
      <c r="H19" s="212"/>
      <c r="I19" s="175">
        <v>38668294.039999999</v>
      </c>
      <c r="J19" s="175"/>
      <c r="K19" s="175"/>
      <c r="L19" s="175"/>
      <c r="M19" s="175"/>
      <c r="N19" s="175">
        <v>38668294.039999999</v>
      </c>
      <c r="O19" s="175"/>
      <c r="P19" s="175"/>
      <c r="Q19" s="175"/>
      <c r="R19" s="175"/>
      <c r="S19" s="175">
        <f>I19-N19</f>
        <v>0</v>
      </c>
      <c r="T19" s="175"/>
      <c r="U19" s="175"/>
      <c r="V19" s="175"/>
      <c r="W19" s="175"/>
      <c r="X19" s="196"/>
      <c r="Y19" s="197"/>
      <c r="Z19" s="197"/>
      <c r="AA19" s="197"/>
      <c r="AB19" s="198"/>
    </row>
    <row r="20" spans="1:34">
      <c r="A20" s="142" t="s">
        <v>137</v>
      </c>
      <c r="B20" s="142"/>
      <c r="C20" s="142"/>
      <c r="D20" s="142"/>
      <c r="E20" s="142"/>
      <c r="F20" s="142"/>
      <c r="G20" s="142"/>
      <c r="H20" s="142"/>
      <c r="I20" s="175">
        <f>SUM(I12:M19)</f>
        <v>62029000.159999996</v>
      </c>
      <c r="J20" s="175"/>
      <c r="K20" s="175"/>
      <c r="L20" s="175"/>
      <c r="M20" s="175"/>
      <c r="N20" s="175">
        <f t="shared" ref="N20" si="0">SUM(N12:R19)</f>
        <v>60293171.579999998</v>
      </c>
      <c r="O20" s="175"/>
      <c r="P20" s="175"/>
      <c r="Q20" s="175"/>
      <c r="R20" s="175"/>
      <c r="S20" s="175">
        <f t="shared" ref="S20" si="1">SUM(S12:W19)</f>
        <v>1735828.5799999996</v>
      </c>
      <c r="T20" s="175"/>
      <c r="U20" s="175"/>
      <c r="V20" s="175"/>
      <c r="W20" s="175"/>
      <c r="X20" s="199"/>
      <c r="Y20" s="200"/>
      <c r="Z20" s="200"/>
      <c r="AA20" s="200"/>
      <c r="AB20" s="201"/>
    </row>
    <row r="21" spans="1:34" ht="15" customHeight="1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</row>
    <row r="22" spans="1:34" ht="157.5" customHeight="1">
      <c r="A22" s="216" t="s">
        <v>142</v>
      </c>
      <c r="B22" s="217"/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7"/>
      <c r="AH22" s="1"/>
    </row>
    <row r="23" spans="1:34" ht="37.5" customHeight="1">
      <c r="A23" s="215" t="s">
        <v>309</v>
      </c>
      <c r="B23" s="216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H23" s="1"/>
    </row>
    <row r="24" spans="1:34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</row>
    <row r="25" spans="1:34" ht="15" customHeight="1">
      <c r="A25" s="187" t="s">
        <v>143</v>
      </c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187"/>
      <c r="S25" s="187"/>
      <c r="T25" s="187"/>
      <c r="U25" s="187"/>
      <c r="V25" s="187"/>
      <c r="W25" s="187"/>
      <c r="X25" s="187"/>
      <c r="Y25" s="187"/>
      <c r="Z25" s="187"/>
      <c r="AA25" s="187"/>
      <c r="AB25" s="187"/>
    </row>
    <row r="26" spans="1:34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</row>
    <row r="27" spans="1:34" ht="74.25" customHeight="1">
      <c r="A27" s="111" t="s">
        <v>144</v>
      </c>
      <c r="B27" s="111"/>
      <c r="C27" s="111"/>
      <c r="D27" s="111"/>
      <c r="E27" s="111"/>
      <c r="F27" s="111"/>
      <c r="G27" s="111"/>
      <c r="H27" s="111"/>
      <c r="I27" s="111" t="s">
        <v>249</v>
      </c>
      <c r="J27" s="111"/>
      <c r="K27" s="111"/>
      <c r="L27" s="111"/>
      <c r="M27" s="208" t="s">
        <v>145</v>
      </c>
      <c r="N27" s="209"/>
      <c r="O27" s="209"/>
      <c r="P27" s="209"/>
      <c r="Q27" s="209"/>
      <c r="R27" s="209"/>
      <c r="S27" s="209"/>
      <c r="T27" s="210"/>
      <c r="U27" s="208" t="s">
        <v>146</v>
      </c>
      <c r="V27" s="209"/>
      <c r="W27" s="209"/>
      <c r="X27" s="209"/>
      <c r="Y27" s="209"/>
      <c r="Z27" s="209"/>
      <c r="AA27" s="209"/>
      <c r="AB27" s="210"/>
    </row>
    <row r="28" spans="1:34" ht="180" customHeight="1">
      <c r="A28" s="188" t="s">
        <v>248</v>
      </c>
      <c r="B28" s="188"/>
      <c r="C28" s="188"/>
      <c r="D28" s="188"/>
      <c r="E28" s="188"/>
      <c r="F28" s="188"/>
      <c r="G28" s="188"/>
      <c r="H28" s="188"/>
      <c r="I28" s="208" t="s">
        <v>250</v>
      </c>
      <c r="J28" s="209"/>
      <c r="K28" s="209"/>
      <c r="L28" s="210"/>
      <c r="M28" s="208" t="s">
        <v>251</v>
      </c>
      <c r="N28" s="209"/>
      <c r="O28" s="209"/>
      <c r="P28" s="209"/>
      <c r="Q28" s="209"/>
      <c r="R28" s="209"/>
      <c r="S28" s="209"/>
      <c r="T28" s="210"/>
      <c r="U28" s="208"/>
      <c r="V28" s="209"/>
      <c r="W28" s="209"/>
      <c r="X28" s="209"/>
      <c r="Y28" s="209"/>
      <c r="Z28" s="209"/>
      <c r="AA28" s="209"/>
      <c r="AB28" s="210"/>
    </row>
    <row r="29" spans="1:34" ht="180" customHeight="1">
      <c r="A29" s="188" t="s">
        <v>331</v>
      </c>
      <c r="B29" s="188"/>
      <c r="C29" s="188"/>
      <c r="D29" s="188"/>
      <c r="E29" s="188"/>
      <c r="F29" s="188"/>
      <c r="G29" s="188"/>
      <c r="H29" s="188"/>
      <c r="I29" s="111" t="s">
        <v>328</v>
      </c>
      <c r="J29" s="111"/>
      <c r="K29" s="111"/>
      <c r="L29" s="111"/>
      <c r="M29" s="111" t="s">
        <v>329</v>
      </c>
      <c r="N29" s="111"/>
      <c r="O29" s="111"/>
      <c r="P29" s="111"/>
      <c r="Q29" s="111"/>
      <c r="R29" s="111"/>
      <c r="S29" s="111"/>
      <c r="T29" s="111"/>
      <c r="U29" s="111" t="s">
        <v>330</v>
      </c>
      <c r="V29" s="111"/>
      <c r="W29" s="111"/>
      <c r="X29" s="111"/>
      <c r="Y29" s="111"/>
      <c r="Z29" s="111"/>
      <c r="AA29" s="111"/>
      <c r="AB29" s="111"/>
    </row>
    <row r="30" spans="1:34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</row>
    <row r="31" spans="1:34">
      <c r="A31" s="187" t="s">
        <v>147</v>
      </c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  <c r="AB31" s="187"/>
    </row>
    <row r="32" spans="1:34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</row>
    <row r="33" spans="1:28" ht="30.75" customHeight="1">
      <c r="A33" s="142" t="s">
        <v>148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 t="s">
        <v>149</v>
      </c>
      <c r="N33" s="142"/>
      <c r="O33" s="142"/>
      <c r="P33" s="142"/>
      <c r="Q33" s="142"/>
      <c r="R33" s="142"/>
      <c r="S33" s="142"/>
      <c r="T33" s="142"/>
      <c r="U33" s="136" t="s">
        <v>150</v>
      </c>
      <c r="V33" s="214"/>
      <c r="W33" s="214"/>
      <c r="X33" s="214"/>
      <c r="Y33" s="214"/>
      <c r="Z33" s="214"/>
      <c r="AA33" s="214"/>
      <c r="AB33" s="137"/>
    </row>
    <row r="34" spans="1:28" ht="27" customHeight="1">
      <c r="A34" s="213" t="s">
        <v>241</v>
      </c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142">
        <v>1</v>
      </c>
      <c r="N34" s="142"/>
      <c r="O34" s="142"/>
      <c r="P34" s="142"/>
      <c r="Q34" s="142"/>
      <c r="R34" s="142"/>
      <c r="S34" s="142"/>
      <c r="T34" s="142"/>
      <c r="U34" s="175">
        <v>8000</v>
      </c>
      <c r="V34" s="175"/>
      <c r="W34" s="175"/>
      <c r="X34" s="175"/>
      <c r="Y34" s="175"/>
      <c r="Z34" s="175"/>
      <c r="AA34" s="175"/>
      <c r="AB34" s="175"/>
    </row>
    <row r="35" spans="1:28" ht="30.75" customHeight="1">
      <c r="A35" s="221" t="s">
        <v>264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2"/>
      <c r="M35" s="127">
        <v>1</v>
      </c>
      <c r="N35" s="169"/>
      <c r="O35" s="169"/>
      <c r="P35" s="169"/>
      <c r="Q35" s="169"/>
      <c r="R35" s="169"/>
      <c r="S35" s="169"/>
      <c r="T35" s="128"/>
      <c r="U35" s="165">
        <v>1500</v>
      </c>
      <c r="V35" s="166"/>
      <c r="W35" s="166"/>
      <c r="X35" s="166"/>
      <c r="Y35" s="166"/>
      <c r="Z35" s="166"/>
      <c r="AA35" s="166"/>
      <c r="AB35" s="167"/>
    </row>
    <row r="36" spans="1:28">
      <c r="A36" s="170" t="s">
        <v>265</v>
      </c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2"/>
      <c r="M36" s="127">
        <v>1</v>
      </c>
      <c r="N36" s="169"/>
      <c r="O36" s="169"/>
      <c r="P36" s="169"/>
      <c r="Q36" s="169"/>
      <c r="R36" s="169"/>
      <c r="S36" s="169"/>
      <c r="T36" s="128"/>
      <c r="U36" s="165">
        <v>1500</v>
      </c>
      <c r="V36" s="166"/>
      <c r="W36" s="166"/>
      <c r="X36" s="166"/>
      <c r="Y36" s="166"/>
      <c r="Z36" s="166"/>
      <c r="AA36" s="166"/>
      <c r="AB36" s="167"/>
    </row>
    <row r="37" spans="1:28">
      <c r="A37" s="170" t="s">
        <v>266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2"/>
      <c r="M37" s="127">
        <v>5</v>
      </c>
      <c r="N37" s="169"/>
      <c r="O37" s="169"/>
      <c r="P37" s="169"/>
      <c r="Q37" s="169"/>
      <c r="R37" s="169"/>
      <c r="S37" s="169"/>
      <c r="T37" s="128"/>
      <c r="U37" s="165">
        <v>17500</v>
      </c>
      <c r="V37" s="166"/>
      <c r="W37" s="166"/>
      <c r="X37" s="166"/>
      <c r="Y37" s="166"/>
      <c r="Z37" s="166"/>
      <c r="AA37" s="166"/>
      <c r="AB37" s="167"/>
    </row>
    <row r="38" spans="1:28">
      <c r="A38" s="170" t="s">
        <v>267</v>
      </c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2"/>
      <c r="M38" s="127">
        <v>1</v>
      </c>
      <c r="N38" s="169"/>
      <c r="O38" s="169"/>
      <c r="P38" s="169"/>
      <c r="Q38" s="169"/>
      <c r="R38" s="169"/>
      <c r="S38" s="169"/>
      <c r="T38" s="128"/>
      <c r="U38" s="165">
        <v>3500</v>
      </c>
      <c r="V38" s="166"/>
      <c r="W38" s="166"/>
      <c r="X38" s="166"/>
      <c r="Y38" s="166"/>
      <c r="Z38" s="166"/>
      <c r="AA38" s="166"/>
      <c r="AB38" s="167"/>
    </row>
    <row r="39" spans="1:28">
      <c r="A39" s="170" t="s">
        <v>268</v>
      </c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2"/>
      <c r="M39" s="127">
        <v>3</v>
      </c>
      <c r="N39" s="169"/>
      <c r="O39" s="169"/>
      <c r="P39" s="169"/>
      <c r="Q39" s="169"/>
      <c r="R39" s="169"/>
      <c r="S39" s="169"/>
      <c r="T39" s="128"/>
      <c r="U39" s="165">
        <v>12600</v>
      </c>
      <c r="V39" s="166"/>
      <c r="W39" s="166"/>
      <c r="X39" s="166"/>
      <c r="Y39" s="166"/>
      <c r="Z39" s="166"/>
      <c r="AA39" s="166"/>
      <c r="AB39" s="167"/>
    </row>
    <row r="40" spans="1:28" ht="35.25" customHeight="1">
      <c r="A40" s="134" t="s">
        <v>269</v>
      </c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35"/>
      <c r="M40" s="127">
        <v>60</v>
      </c>
      <c r="N40" s="169"/>
      <c r="O40" s="169"/>
      <c r="P40" s="169"/>
      <c r="Q40" s="169"/>
      <c r="R40" s="169"/>
      <c r="S40" s="169"/>
      <c r="T40" s="128"/>
      <c r="U40" s="165">
        <v>42800</v>
      </c>
      <c r="V40" s="166"/>
      <c r="W40" s="166"/>
      <c r="X40" s="166"/>
      <c r="Y40" s="166"/>
      <c r="Z40" s="166"/>
      <c r="AA40" s="166"/>
      <c r="AB40" s="167"/>
    </row>
    <row r="41" spans="1:28" ht="35.25" customHeight="1">
      <c r="A41" s="134" t="s">
        <v>270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35"/>
      <c r="M41" s="127">
        <v>4</v>
      </c>
      <c r="N41" s="169"/>
      <c r="O41" s="169"/>
      <c r="P41" s="169"/>
      <c r="Q41" s="169"/>
      <c r="R41" s="169"/>
      <c r="S41" s="169"/>
      <c r="T41" s="128"/>
      <c r="U41" s="165">
        <v>13700</v>
      </c>
      <c r="V41" s="166"/>
      <c r="W41" s="166"/>
      <c r="X41" s="166"/>
      <c r="Y41" s="166"/>
      <c r="Z41" s="166"/>
      <c r="AA41" s="166"/>
      <c r="AB41" s="167"/>
    </row>
    <row r="42" spans="1:28" ht="35.25" customHeight="1">
      <c r="A42" s="134" t="s">
        <v>310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35"/>
      <c r="M42" s="127">
        <v>1</v>
      </c>
      <c r="N42" s="169"/>
      <c r="O42" s="169"/>
      <c r="P42" s="169"/>
      <c r="Q42" s="169"/>
      <c r="R42" s="169"/>
      <c r="S42" s="169"/>
      <c r="T42" s="128"/>
      <c r="U42" s="165">
        <v>600</v>
      </c>
      <c r="V42" s="166"/>
      <c r="W42" s="166"/>
      <c r="X42" s="166"/>
      <c r="Y42" s="166"/>
      <c r="Z42" s="166"/>
      <c r="AA42" s="166"/>
      <c r="AB42" s="167"/>
    </row>
    <row r="43" spans="1:28" ht="35.25" customHeight="1">
      <c r="A43" s="134" t="s">
        <v>271</v>
      </c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35"/>
      <c r="M43" s="127">
        <v>2</v>
      </c>
      <c r="N43" s="169"/>
      <c r="O43" s="169"/>
      <c r="P43" s="169"/>
      <c r="Q43" s="169"/>
      <c r="R43" s="169"/>
      <c r="S43" s="169"/>
      <c r="T43" s="128"/>
      <c r="U43" s="165">
        <v>2700</v>
      </c>
      <c r="V43" s="166"/>
      <c r="W43" s="166"/>
      <c r="X43" s="166"/>
      <c r="Y43" s="166"/>
      <c r="Z43" s="166"/>
      <c r="AA43" s="166"/>
      <c r="AB43" s="167"/>
    </row>
    <row r="44" spans="1:28" ht="35.25" customHeight="1">
      <c r="A44" s="134" t="s">
        <v>272</v>
      </c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35"/>
      <c r="M44" s="127">
        <v>1</v>
      </c>
      <c r="N44" s="169"/>
      <c r="O44" s="169"/>
      <c r="P44" s="169"/>
      <c r="Q44" s="169"/>
      <c r="R44" s="169"/>
      <c r="S44" s="169"/>
      <c r="T44" s="128"/>
      <c r="U44" s="165">
        <v>600</v>
      </c>
      <c r="V44" s="166"/>
      <c r="W44" s="166"/>
      <c r="X44" s="166"/>
      <c r="Y44" s="166"/>
      <c r="Z44" s="166"/>
      <c r="AA44" s="166"/>
      <c r="AB44" s="167"/>
    </row>
    <row r="45" spans="1:28" ht="35.25" customHeight="1">
      <c r="A45" s="134" t="s">
        <v>273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35"/>
      <c r="M45" s="127">
        <v>1</v>
      </c>
      <c r="N45" s="169"/>
      <c r="O45" s="169"/>
      <c r="P45" s="169"/>
      <c r="Q45" s="169"/>
      <c r="R45" s="169"/>
      <c r="S45" s="169"/>
      <c r="T45" s="128"/>
      <c r="U45" s="165">
        <v>600</v>
      </c>
      <c r="V45" s="166"/>
      <c r="W45" s="166"/>
      <c r="X45" s="166"/>
      <c r="Y45" s="166"/>
      <c r="Z45" s="166"/>
      <c r="AA45" s="166"/>
      <c r="AB45" s="167"/>
    </row>
    <row r="46" spans="1:28" ht="35.25" customHeight="1">
      <c r="A46" s="134" t="s">
        <v>274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35"/>
      <c r="M46" s="127">
        <v>1</v>
      </c>
      <c r="N46" s="169"/>
      <c r="O46" s="169"/>
      <c r="P46" s="169"/>
      <c r="Q46" s="169"/>
      <c r="R46" s="169"/>
      <c r="S46" s="169"/>
      <c r="T46" s="128"/>
      <c r="U46" s="165">
        <v>600</v>
      </c>
      <c r="V46" s="166"/>
      <c r="W46" s="166"/>
      <c r="X46" s="166"/>
      <c r="Y46" s="166"/>
      <c r="Z46" s="166"/>
      <c r="AA46" s="166"/>
      <c r="AB46" s="167"/>
    </row>
    <row r="47" spans="1:28" ht="35.25" customHeight="1">
      <c r="A47" s="134" t="s">
        <v>311</v>
      </c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35"/>
      <c r="M47" s="127">
        <v>1</v>
      </c>
      <c r="N47" s="169"/>
      <c r="O47" s="169"/>
      <c r="P47" s="169"/>
      <c r="Q47" s="169"/>
      <c r="R47" s="169"/>
      <c r="S47" s="169"/>
      <c r="T47" s="128"/>
      <c r="U47" s="165">
        <v>3000</v>
      </c>
      <c r="V47" s="166"/>
      <c r="W47" s="166"/>
      <c r="X47" s="166"/>
      <c r="Y47" s="166"/>
      <c r="Z47" s="166"/>
      <c r="AA47" s="166"/>
      <c r="AB47" s="167"/>
    </row>
    <row r="48" spans="1:28" ht="35.25" customHeight="1">
      <c r="A48" s="134" t="s">
        <v>312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35"/>
      <c r="M48" s="127">
        <v>1</v>
      </c>
      <c r="N48" s="169"/>
      <c r="O48" s="169"/>
      <c r="P48" s="169"/>
      <c r="Q48" s="169"/>
      <c r="R48" s="169"/>
      <c r="S48" s="169"/>
      <c r="T48" s="128"/>
      <c r="U48" s="165">
        <v>3000</v>
      </c>
      <c r="V48" s="166"/>
      <c r="W48" s="166"/>
      <c r="X48" s="166"/>
      <c r="Y48" s="166"/>
      <c r="Z48" s="166"/>
      <c r="AA48" s="166"/>
      <c r="AB48" s="167"/>
    </row>
    <row r="49" spans="1:28" ht="35.25" customHeight="1">
      <c r="A49" s="134" t="s">
        <v>313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35"/>
      <c r="M49" s="127">
        <v>1</v>
      </c>
      <c r="N49" s="169"/>
      <c r="O49" s="169"/>
      <c r="P49" s="169"/>
      <c r="Q49" s="169"/>
      <c r="R49" s="169"/>
      <c r="S49" s="169"/>
      <c r="T49" s="128"/>
      <c r="U49" s="165">
        <v>3000</v>
      </c>
      <c r="V49" s="166"/>
      <c r="W49" s="166"/>
      <c r="X49" s="166"/>
      <c r="Y49" s="166"/>
      <c r="Z49" s="166"/>
      <c r="AA49" s="166"/>
      <c r="AB49" s="167"/>
    </row>
    <row r="50" spans="1:28" ht="35.25" customHeight="1">
      <c r="A50" s="134" t="s">
        <v>314</v>
      </c>
      <c r="B50" s="168"/>
      <c r="C50" s="168"/>
      <c r="D50" s="168"/>
      <c r="E50" s="168"/>
      <c r="F50" s="168"/>
      <c r="G50" s="168"/>
      <c r="H50" s="168"/>
      <c r="I50" s="168"/>
      <c r="J50" s="168"/>
      <c r="K50" s="168"/>
      <c r="L50" s="135"/>
      <c r="M50" s="127">
        <v>1</v>
      </c>
      <c r="N50" s="169"/>
      <c r="O50" s="169"/>
      <c r="P50" s="169"/>
      <c r="Q50" s="169"/>
      <c r="R50" s="169"/>
      <c r="S50" s="169"/>
      <c r="T50" s="128"/>
      <c r="U50" s="165">
        <v>3000</v>
      </c>
      <c r="V50" s="166"/>
      <c r="W50" s="166"/>
      <c r="X50" s="166"/>
      <c r="Y50" s="166"/>
      <c r="Z50" s="166"/>
      <c r="AA50" s="166"/>
      <c r="AB50" s="167"/>
    </row>
    <row r="51" spans="1:28" ht="35.25" customHeight="1">
      <c r="A51" s="134" t="s">
        <v>266</v>
      </c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35"/>
      <c r="M51" s="127">
        <v>1</v>
      </c>
      <c r="N51" s="169"/>
      <c r="O51" s="169"/>
      <c r="P51" s="169"/>
      <c r="Q51" s="169"/>
      <c r="R51" s="169"/>
      <c r="S51" s="169"/>
      <c r="T51" s="128"/>
      <c r="U51" s="165">
        <v>10000</v>
      </c>
      <c r="V51" s="166"/>
      <c r="W51" s="166"/>
      <c r="X51" s="166"/>
      <c r="Y51" s="166"/>
      <c r="Z51" s="166"/>
      <c r="AA51" s="166"/>
      <c r="AB51" s="167"/>
    </row>
    <row r="52" spans="1:28" ht="35.25" customHeight="1">
      <c r="A52" s="134" t="s">
        <v>315</v>
      </c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35"/>
      <c r="M52" s="127">
        <v>1</v>
      </c>
      <c r="N52" s="169"/>
      <c r="O52" s="169"/>
      <c r="P52" s="169"/>
      <c r="Q52" s="169"/>
      <c r="R52" s="169"/>
      <c r="S52" s="169"/>
      <c r="T52" s="128"/>
      <c r="U52" s="165">
        <v>600</v>
      </c>
      <c r="V52" s="166"/>
      <c r="W52" s="166"/>
      <c r="X52" s="166"/>
      <c r="Y52" s="166"/>
      <c r="Z52" s="166"/>
      <c r="AA52" s="166"/>
      <c r="AB52" s="167"/>
    </row>
    <row r="53" spans="1:28" ht="35.25" customHeight="1">
      <c r="A53" s="134" t="s">
        <v>316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35"/>
      <c r="M53" s="127">
        <v>1</v>
      </c>
      <c r="N53" s="169"/>
      <c r="O53" s="169"/>
      <c r="P53" s="169"/>
      <c r="Q53" s="169"/>
      <c r="R53" s="169"/>
      <c r="S53" s="169"/>
      <c r="T53" s="128"/>
      <c r="U53" s="165">
        <v>600</v>
      </c>
      <c r="V53" s="166"/>
      <c r="W53" s="166"/>
      <c r="X53" s="166"/>
      <c r="Y53" s="166"/>
      <c r="Z53" s="166"/>
      <c r="AA53" s="166"/>
      <c r="AB53" s="167"/>
    </row>
    <row r="54" spans="1:28" ht="35.25" customHeight="1">
      <c r="A54" s="134" t="s">
        <v>317</v>
      </c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35"/>
      <c r="M54" s="127">
        <v>1</v>
      </c>
      <c r="N54" s="169"/>
      <c r="O54" s="169"/>
      <c r="P54" s="169"/>
      <c r="Q54" s="169"/>
      <c r="R54" s="169"/>
      <c r="S54" s="169"/>
      <c r="T54" s="128"/>
      <c r="U54" s="165">
        <v>600</v>
      </c>
      <c r="V54" s="166"/>
      <c r="W54" s="166"/>
      <c r="X54" s="166"/>
      <c r="Y54" s="166"/>
      <c r="Z54" s="166"/>
      <c r="AA54" s="166"/>
      <c r="AB54" s="167"/>
    </row>
    <row r="55" spans="1:28" ht="35.25" customHeight="1">
      <c r="A55" s="134" t="s">
        <v>273</v>
      </c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35"/>
      <c r="M55" s="127">
        <v>1</v>
      </c>
      <c r="N55" s="169"/>
      <c r="O55" s="169"/>
      <c r="P55" s="169"/>
      <c r="Q55" s="169"/>
      <c r="R55" s="169"/>
      <c r="S55" s="169"/>
      <c r="T55" s="128"/>
      <c r="U55" s="165">
        <v>600</v>
      </c>
      <c r="V55" s="166"/>
      <c r="W55" s="166"/>
      <c r="X55" s="166"/>
      <c r="Y55" s="166"/>
      <c r="Z55" s="166"/>
      <c r="AA55" s="166"/>
      <c r="AB55" s="167"/>
    </row>
    <row r="56" spans="1:28" ht="35.25" customHeight="1">
      <c r="A56" s="134" t="s">
        <v>272</v>
      </c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35"/>
      <c r="M56" s="127">
        <v>1</v>
      </c>
      <c r="N56" s="169"/>
      <c r="O56" s="169"/>
      <c r="P56" s="169"/>
      <c r="Q56" s="169"/>
      <c r="R56" s="169"/>
      <c r="S56" s="169"/>
      <c r="T56" s="128"/>
      <c r="U56" s="165">
        <v>600</v>
      </c>
      <c r="V56" s="166"/>
      <c r="W56" s="166"/>
      <c r="X56" s="166"/>
      <c r="Y56" s="166"/>
      <c r="Z56" s="166"/>
      <c r="AA56" s="166"/>
      <c r="AB56" s="167"/>
    </row>
    <row r="57" spans="1:28" ht="35.25" customHeight="1">
      <c r="A57" s="134" t="s">
        <v>311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35"/>
      <c r="M57" s="127">
        <v>1</v>
      </c>
      <c r="N57" s="169"/>
      <c r="O57" s="169"/>
      <c r="P57" s="169"/>
      <c r="Q57" s="169"/>
      <c r="R57" s="169"/>
      <c r="S57" s="169"/>
      <c r="T57" s="128"/>
      <c r="U57" s="165">
        <v>3000</v>
      </c>
      <c r="V57" s="166"/>
      <c r="W57" s="166"/>
      <c r="X57" s="166"/>
      <c r="Y57" s="166"/>
      <c r="Z57" s="166"/>
      <c r="AA57" s="166"/>
      <c r="AB57" s="167"/>
    </row>
    <row r="58" spans="1:28" ht="35.25" customHeight="1">
      <c r="A58" s="134" t="s">
        <v>318</v>
      </c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35"/>
      <c r="M58" s="127">
        <v>1</v>
      </c>
      <c r="N58" s="169"/>
      <c r="O58" s="169"/>
      <c r="P58" s="169"/>
      <c r="Q58" s="169"/>
      <c r="R58" s="169"/>
      <c r="S58" s="169"/>
      <c r="T58" s="128"/>
      <c r="U58" s="165">
        <v>3000</v>
      </c>
      <c r="V58" s="166"/>
      <c r="W58" s="166"/>
      <c r="X58" s="166"/>
      <c r="Y58" s="166"/>
      <c r="Z58" s="166"/>
      <c r="AA58" s="166"/>
      <c r="AB58" s="167"/>
    </row>
    <row r="59" spans="1:28" ht="35.25" customHeight="1">
      <c r="A59" s="134" t="s">
        <v>274</v>
      </c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35"/>
      <c r="M59" s="127">
        <v>1</v>
      </c>
      <c r="N59" s="169"/>
      <c r="O59" s="169"/>
      <c r="P59" s="169"/>
      <c r="Q59" s="169"/>
      <c r="R59" s="169"/>
      <c r="S59" s="169"/>
      <c r="T59" s="128"/>
      <c r="U59" s="165">
        <v>5000</v>
      </c>
      <c r="V59" s="166"/>
      <c r="W59" s="166"/>
      <c r="X59" s="166"/>
      <c r="Y59" s="166"/>
      <c r="Z59" s="166"/>
      <c r="AA59" s="166"/>
      <c r="AB59" s="167"/>
    </row>
    <row r="60" spans="1:28" ht="35.25" customHeight="1">
      <c r="A60" s="134" t="s">
        <v>319</v>
      </c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35"/>
      <c r="M60" s="127">
        <v>1</v>
      </c>
      <c r="N60" s="169"/>
      <c r="O60" s="169"/>
      <c r="P60" s="169"/>
      <c r="Q60" s="169"/>
      <c r="R60" s="169"/>
      <c r="S60" s="169"/>
      <c r="T60" s="128"/>
      <c r="U60" s="165">
        <v>15000</v>
      </c>
      <c r="V60" s="166"/>
      <c r="W60" s="166"/>
      <c r="X60" s="166"/>
      <c r="Y60" s="166"/>
      <c r="Z60" s="166"/>
      <c r="AA60" s="166"/>
      <c r="AB60" s="167"/>
    </row>
    <row r="61" spans="1:28" ht="15" customHeight="1">
      <c r="A61" s="218" t="s">
        <v>137</v>
      </c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20"/>
      <c r="M61" s="189">
        <f>SUM(M34:M60)</f>
        <v>96</v>
      </c>
      <c r="N61" s="190"/>
      <c r="O61" s="190"/>
      <c r="P61" s="190"/>
      <c r="Q61" s="190"/>
      <c r="R61" s="190"/>
      <c r="S61" s="190"/>
      <c r="T61" s="191"/>
      <c r="U61" s="181">
        <f>SUM(U34:U60)</f>
        <v>157200</v>
      </c>
      <c r="V61" s="182"/>
      <c r="W61" s="182"/>
      <c r="X61" s="182"/>
      <c r="Y61" s="182"/>
      <c r="Z61" s="182"/>
      <c r="AA61" s="182"/>
      <c r="AB61" s="183"/>
    </row>
    <row r="62" spans="1:28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</row>
    <row r="63" spans="1:28">
      <c r="A63" s="187" t="s">
        <v>151</v>
      </c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  <c r="AB63" s="187"/>
    </row>
    <row r="64" spans="1:28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</row>
    <row r="65" spans="1:28">
      <c r="A65" s="142" t="s">
        <v>27</v>
      </c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 t="s">
        <v>152</v>
      </c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</row>
    <row r="66" spans="1:28">
      <c r="A66" s="177" t="s">
        <v>153</v>
      </c>
      <c r="B66" s="177"/>
      <c r="C66" s="177"/>
      <c r="D66" s="177"/>
      <c r="E66" s="177"/>
      <c r="F66" s="177"/>
      <c r="G66" s="177"/>
      <c r="H66" s="177"/>
      <c r="I66" s="177"/>
      <c r="J66" s="177"/>
      <c r="K66" s="177"/>
      <c r="L66" s="177"/>
      <c r="M66" s="177"/>
      <c r="N66" s="177"/>
      <c r="O66" s="177"/>
      <c r="P66" s="177"/>
      <c r="Q66" s="175">
        <v>0</v>
      </c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</row>
    <row r="67" spans="1:28">
      <c r="A67" s="177" t="s">
        <v>154</v>
      </c>
      <c r="B67" s="177"/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7"/>
      <c r="N67" s="177"/>
      <c r="O67" s="177"/>
      <c r="P67" s="177"/>
      <c r="Q67" s="175">
        <v>376150.96</v>
      </c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</row>
    <row r="68" spans="1:28">
      <c r="A68" s="138" t="s">
        <v>137</v>
      </c>
      <c r="B68" s="180"/>
      <c r="C68" s="180"/>
      <c r="D68" s="180"/>
      <c r="E68" s="180"/>
      <c r="F68" s="180"/>
      <c r="G68" s="180"/>
      <c r="H68" s="180"/>
      <c r="I68" s="180"/>
      <c r="J68" s="180"/>
      <c r="K68" s="180"/>
      <c r="L68" s="180"/>
      <c r="M68" s="180"/>
      <c r="N68" s="180"/>
      <c r="O68" s="180"/>
      <c r="P68" s="139"/>
      <c r="Q68" s="181">
        <f>SUM(Q67)</f>
        <v>376150.96</v>
      </c>
      <c r="R68" s="182"/>
      <c r="S68" s="182"/>
      <c r="T68" s="182"/>
      <c r="U68" s="182"/>
      <c r="V68" s="182"/>
      <c r="W68" s="182"/>
      <c r="X68" s="182"/>
      <c r="Y68" s="182"/>
      <c r="Z68" s="182"/>
      <c r="AA68" s="182"/>
      <c r="AB68" s="183"/>
    </row>
    <row r="69" spans="1:28">
      <c r="A69" s="177" t="s">
        <v>155</v>
      </c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6"/>
      <c r="R69" s="176"/>
      <c r="S69" s="176"/>
      <c r="T69" s="176"/>
      <c r="U69" s="176"/>
      <c r="V69" s="176"/>
      <c r="W69" s="176"/>
      <c r="X69" s="176"/>
      <c r="Y69" s="176"/>
      <c r="Z69" s="176"/>
      <c r="AA69" s="176"/>
      <c r="AB69" s="176"/>
    </row>
    <row r="70" spans="1:28">
      <c r="A70" s="177" t="s">
        <v>156</v>
      </c>
      <c r="B70" s="177"/>
      <c r="C70" s="177"/>
      <c r="D70" s="177"/>
      <c r="E70" s="177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</row>
    <row r="71" spans="1:28">
      <c r="A71" s="134" t="s">
        <v>242</v>
      </c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9"/>
      <c r="Q71" s="175">
        <v>2016</v>
      </c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</row>
    <row r="72" spans="1:28">
      <c r="A72" s="134" t="s">
        <v>243</v>
      </c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9"/>
      <c r="Q72" s="165">
        <v>1090</v>
      </c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7"/>
    </row>
    <row r="73" spans="1:28">
      <c r="A73" s="134" t="s">
        <v>244</v>
      </c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9"/>
      <c r="Q73" s="165">
        <v>10578</v>
      </c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7"/>
    </row>
    <row r="74" spans="1:28" ht="25.5" customHeight="1">
      <c r="A74" s="134" t="s">
        <v>234</v>
      </c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9"/>
      <c r="Q74" s="175">
        <v>3239</v>
      </c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</row>
    <row r="75" spans="1:28">
      <c r="A75" s="134" t="s">
        <v>245</v>
      </c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35"/>
      <c r="Q75" s="175">
        <v>7499</v>
      </c>
      <c r="R75" s="175"/>
      <c r="S75" s="175"/>
      <c r="T75" s="175"/>
      <c r="U75" s="175"/>
      <c r="V75" s="175"/>
      <c r="W75" s="175"/>
      <c r="X75" s="175"/>
      <c r="Y75" s="175"/>
      <c r="Z75" s="175"/>
      <c r="AA75" s="175"/>
      <c r="AB75" s="175"/>
    </row>
    <row r="76" spans="1:28">
      <c r="A76" s="134" t="s">
        <v>253</v>
      </c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35"/>
      <c r="Q76" s="165">
        <v>69700</v>
      </c>
      <c r="R76" s="166"/>
      <c r="S76" s="166"/>
      <c r="T76" s="166"/>
      <c r="U76" s="166"/>
      <c r="V76" s="166"/>
      <c r="W76" s="166"/>
      <c r="X76" s="166"/>
      <c r="Y76" s="166"/>
      <c r="Z76" s="166"/>
      <c r="AA76" s="166"/>
      <c r="AB76" s="167"/>
    </row>
    <row r="77" spans="1:28">
      <c r="A77" s="134" t="s">
        <v>254</v>
      </c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35"/>
      <c r="Q77" s="165">
        <v>10480</v>
      </c>
      <c r="R77" s="166"/>
      <c r="S77" s="166"/>
      <c r="T77" s="166"/>
      <c r="U77" s="166"/>
      <c r="V77" s="166"/>
      <c r="W77" s="166"/>
      <c r="X77" s="166"/>
      <c r="Y77" s="166"/>
      <c r="Z77" s="166"/>
      <c r="AA77" s="166"/>
      <c r="AB77" s="167"/>
    </row>
    <row r="78" spans="1:28">
      <c r="A78" s="134" t="s">
        <v>255</v>
      </c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35"/>
      <c r="Q78" s="165">
        <v>3282</v>
      </c>
      <c r="R78" s="166"/>
      <c r="S78" s="166"/>
      <c r="T78" s="166"/>
      <c r="U78" s="166"/>
      <c r="V78" s="166"/>
      <c r="W78" s="166"/>
      <c r="X78" s="166"/>
      <c r="Y78" s="166"/>
      <c r="Z78" s="166"/>
      <c r="AA78" s="166"/>
      <c r="AB78" s="167"/>
    </row>
    <row r="79" spans="1:28">
      <c r="A79" s="134" t="s">
        <v>256</v>
      </c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35"/>
      <c r="Q79" s="165">
        <v>5699</v>
      </c>
      <c r="R79" s="166"/>
      <c r="S79" s="166"/>
      <c r="T79" s="166"/>
      <c r="U79" s="166"/>
      <c r="V79" s="166"/>
      <c r="W79" s="166"/>
      <c r="X79" s="166"/>
      <c r="Y79" s="166"/>
      <c r="Z79" s="166"/>
      <c r="AA79" s="166"/>
      <c r="AB79" s="167"/>
    </row>
    <row r="80" spans="1:28">
      <c r="A80" s="134" t="s">
        <v>257</v>
      </c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35"/>
      <c r="Q80" s="165">
        <v>15899</v>
      </c>
      <c r="R80" s="166"/>
      <c r="S80" s="166"/>
      <c r="T80" s="166"/>
      <c r="U80" s="166"/>
      <c r="V80" s="166"/>
      <c r="W80" s="166"/>
      <c r="X80" s="166"/>
      <c r="Y80" s="166"/>
      <c r="Z80" s="166"/>
      <c r="AA80" s="166"/>
      <c r="AB80" s="167"/>
    </row>
    <row r="81" spans="1:28">
      <c r="A81" s="134" t="s">
        <v>258</v>
      </c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35"/>
      <c r="Q81" s="165">
        <v>7560</v>
      </c>
      <c r="R81" s="166"/>
      <c r="S81" s="166"/>
      <c r="T81" s="166"/>
      <c r="U81" s="166"/>
      <c r="V81" s="166"/>
      <c r="W81" s="166"/>
      <c r="X81" s="166"/>
      <c r="Y81" s="166"/>
      <c r="Z81" s="166"/>
      <c r="AA81" s="166"/>
      <c r="AB81" s="167"/>
    </row>
    <row r="82" spans="1:28">
      <c r="A82" s="134" t="s">
        <v>259</v>
      </c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35"/>
      <c r="Q82" s="165">
        <v>1828</v>
      </c>
      <c r="R82" s="166"/>
      <c r="S82" s="166"/>
      <c r="T82" s="166"/>
      <c r="U82" s="166"/>
      <c r="V82" s="166"/>
      <c r="W82" s="166"/>
      <c r="X82" s="166"/>
      <c r="Y82" s="166"/>
      <c r="Z82" s="166"/>
      <c r="AA82" s="166"/>
      <c r="AB82" s="167"/>
    </row>
    <row r="83" spans="1:28">
      <c r="A83" s="134" t="s">
        <v>260</v>
      </c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35"/>
      <c r="Q83" s="165">
        <v>12575</v>
      </c>
      <c r="R83" s="166"/>
      <c r="S83" s="166"/>
      <c r="T83" s="166"/>
      <c r="U83" s="166"/>
      <c r="V83" s="166"/>
      <c r="W83" s="166"/>
      <c r="X83" s="166"/>
      <c r="Y83" s="166"/>
      <c r="Z83" s="166"/>
      <c r="AA83" s="166"/>
      <c r="AB83" s="167"/>
    </row>
    <row r="84" spans="1:28">
      <c r="A84" s="134" t="s">
        <v>261</v>
      </c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35"/>
      <c r="Q84" s="165">
        <v>12575</v>
      </c>
      <c r="R84" s="166"/>
      <c r="S84" s="166"/>
      <c r="T84" s="166"/>
      <c r="U84" s="166"/>
      <c r="V84" s="166"/>
      <c r="W84" s="166"/>
      <c r="X84" s="166"/>
      <c r="Y84" s="166"/>
      <c r="Z84" s="166"/>
      <c r="AA84" s="166"/>
      <c r="AB84" s="167"/>
    </row>
    <row r="85" spans="1:28">
      <c r="A85" s="134" t="s">
        <v>262</v>
      </c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35"/>
      <c r="Q85" s="165">
        <v>27024</v>
      </c>
      <c r="R85" s="166"/>
      <c r="S85" s="166"/>
      <c r="T85" s="166"/>
      <c r="U85" s="166"/>
      <c r="V85" s="166"/>
      <c r="W85" s="166"/>
      <c r="X85" s="166"/>
      <c r="Y85" s="166"/>
      <c r="Z85" s="166"/>
      <c r="AA85" s="166"/>
      <c r="AB85" s="167"/>
    </row>
    <row r="86" spans="1:28">
      <c r="A86" s="134" t="s">
        <v>263</v>
      </c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35"/>
      <c r="Q86" s="175">
        <v>6037.8</v>
      </c>
      <c r="R86" s="175"/>
      <c r="S86" s="175"/>
      <c r="T86" s="175"/>
      <c r="U86" s="175"/>
      <c r="V86" s="175"/>
      <c r="W86" s="175"/>
      <c r="X86" s="175"/>
      <c r="Y86" s="175"/>
      <c r="Z86" s="175"/>
      <c r="AA86" s="175"/>
      <c r="AB86" s="175"/>
    </row>
    <row r="87" spans="1:28">
      <c r="A87" s="134" t="s">
        <v>275</v>
      </c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35"/>
      <c r="Q87" s="165">
        <v>9744</v>
      </c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7"/>
    </row>
    <row r="88" spans="1:28">
      <c r="A88" s="134" t="s">
        <v>276</v>
      </c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35"/>
      <c r="Q88" s="165">
        <v>8109</v>
      </c>
      <c r="R88" s="166"/>
      <c r="S88" s="166"/>
      <c r="T88" s="166"/>
      <c r="U88" s="166"/>
      <c r="V88" s="166"/>
      <c r="W88" s="166"/>
      <c r="X88" s="166"/>
      <c r="Y88" s="166"/>
      <c r="Z88" s="166"/>
      <c r="AA88" s="166"/>
      <c r="AB88" s="167"/>
    </row>
    <row r="89" spans="1:28">
      <c r="A89" s="134" t="s">
        <v>277</v>
      </c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35"/>
      <c r="Q89" s="165">
        <v>3658</v>
      </c>
      <c r="R89" s="166"/>
      <c r="S89" s="166"/>
      <c r="T89" s="166"/>
      <c r="U89" s="166"/>
      <c r="V89" s="166"/>
      <c r="W89" s="166"/>
      <c r="X89" s="166"/>
      <c r="Y89" s="166"/>
      <c r="Z89" s="166"/>
      <c r="AA89" s="166"/>
      <c r="AB89" s="167"/>
    </row>
    <row r="90" spans="1:28">
      <c r="A90" s="134" t="s">
        <v>278</v>
      </c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35"/>
      <c r="Q90" s="165">
        <v>190000</v>
      </c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7"/>
    </row>
    <row r="91" spans="1:28">
      <c r="A91" s="134" t="s">
        <v>279</v>
      </c>
      <c r="B91" s="168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35"/>
      <c r="Q91" s="165">
        <v>5400</v>
      </c>
      <c r="R91" s="166"/>
      <c r="S91" s="166"/>
      <c r="T91" s="166"/>
      <c r="U91" s="166"/>
      <c r="V91" s="166"/>
      <c r="W91" s="166"/>
      <c r="X91" s="166"/>
      <c r="Y91" s="166"/>
      <c r="Z91" s="166"/>
      <c r="AA91" s="166"/>
      <c r="AB91" s="167"/>
    </row>
    <row r="92" spans="1:28">
      <c r="A92" s="134" t="s">
        <v>280</v>
      </c>
      <c r="B92" s="168"/>
      <c r="C92" s="168"/>
      <c r="D92" s="168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35"/>
      <c r="Q92" s="165">
        <v>40805</v>
      </c>
      <c r="R92" s="166"/>
      <c r="S92" s="166"/>
      <c r="T92" s="166"/>
      <c r="U92" s="166"/>
      <c r="V92" s="166"/>
      <c r="W92" s="166"/>
      <c r="X92" s="166"/>
      <c r="Y92" s="166"/>
      <c r="Z92" s="166"/>
      <c r="AA92" s="166"/>
      <c r="AB92" s="167"/>
    </row>
    <row r="93" spans="1:28">
      <c r="A93" s="134" t="s">
        <v>281</v>
      </c>
      <c r="B93" s="168"/>
      <c r="C93" s="168"/>
      <c r="D93" s="168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35"/>
      <c r="Q93" s="165">
        <v>12717</v>
      </c>
      <c r="R93" s="166"/>
      <c r="S93" s="166"/>
      <c r="T93" s="166"/>
      <c r="U93" s="166"/>
      <c r="V93" s="166"/>
      <c r="W93" s="166"/>
      <c r="X93" s="166"/>
      <c r="Y93" s="166"/>
      <c r="Z93" s="166"/>
      <c r="AA93" s="166"/>
      <c r="AB93" s="167"/>
    </row>
    <row r="94" spans="1:28">
      <c r="A94" s="134" t="s">
        <v>282</v>
      </c>
      <c r="B94" s="168"/>
      <c r="C94" s="168"/>
      <c r="D94" s="168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35"/>
      <c r="Q94" s="165">
        <v>5750</v>
      </c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7"/>
    </row>
    <row r="95" spans="1:28">
      <c r="A95" s="134" t="s">
        <v>283</v>
      </c>
      <c r="B95" s="168"/>
      <c r="C95" s="168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35"/>
      <c r="Q95" s="165">
        <v>33430</v>
      </c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7"/>
    </row>
    <row r="96" spans="1:28">
      <c r="A96" s="134" t="s">
        <v>285</v>
      </c>
      <c r="B96" s="168"/>
      <c r="C96" s="168"/>
      <c r="D96" s="168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35"/>
      <c r="Q96" s="165">
        <v>15996</v>
      </c>
      <c r="R96" s="166"/>
      <c r="S96" s="166"/>
      <c r="T96" s="166"/>
      <c r="U96" s="166"/>
      <c r="V96" s="166"/>
      <c r="W96" s="166"/>
      <c r="X96" s="166"/>
      <c r="Y96" s="166"/>
      <c r="Z96" s="166"/>
      <c r="AA96" s="166"/>
      <c r="AB96" s="167"/>
    </row>
    <row r="97" spans="1:28">
      <c r="A97" s="134" t="s">
        <v>286</v>
      </c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35"/>
      <c r="Q97" s="165">
        <v>13560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/>
    </row>
    <row r="98" spans="1:28">
      <c r="A98" s="134" t="s">
        <v>287</v>
      </c>
      <c r="B98" s="168"/>
      <c r="C98" s="168"/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35"/>
      <c r="Q98" s="165">
        <v>140660</v>
      </c>
      <c r="R98" s="166"/>
      <c r="S98" s="166"/>
      <c r="T98" s="166"/>
      <c r="U98" s="166"/>
      <c r="V98" s="166"/>
      <c r="W98" s="166"/>
      <c r="X98" s="166"/>
      <c r="Y98" s="166"/>
      <c r="Z98" s="166"/>
      <c r="AA98" s="166"/>
      <c r="AB98" s="167"/>
    </row>
    <row r="99" spans="1:28">
      <c r="A99" s="134" t="s">
        <v>288</v>
      </c>
      <c r="B99" s="168"/>
      <c r="C99" s="168"/>
      <c r="D99" s="168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35"/>
      <c r="Q99" s="165">
        <v>24000</v>
      </c>
      <c r="R99" s="166"/>
      <c r="S99" s="166"/>
      <c r="T99" s="166"/>
      <c r="U99" s="166"/>
      <c r="V99" s="166"/>
      <c r="W99" s="166"/>
      <c r="X99" s="166"/>
      <c r="Y99" s="166"/>
      <c r="Z99" s="166"/>
      <c r="AA99" s="166"/>
      <c r="AB99" s="167"/>
    </row>
    <row r="100" spans="1:28">
      <c r="A100" s="134" t="s">
        <v>289</v>
      </c>
      <c r="B100" s="168"/>
      <c r="C100" s="168"/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35"/>
      <c r="Q100" s="165">
        <v>40200</v>
      </c>
      <c r="R100" s="166"/>
      <c r="S100" s="166"/>
      <c r="T100" s="166"/>
      <c r="U100" s="166"/>
      <c r="V100" s="166"/>
      <c r="W100" s="166"/>
      <c r="X100" s="166"/>
      <c r="Y100" s="166"/>
      <c r="Z100" s="166"/>
      <c r="AA100" s="166"/>
      <c r="AB100" s="167"/>
    </row>
    <row r="101" spans="1:28">
      <c r="A101" s="134" t="s">
        <v>290</v>
      </c>
      <c r="B101" s="168"/>
      <c r="C101" s="168"/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35"/>
      <c r="Q101" s="165">
        <v>3999</v>
      </c>
      <c r="R101" s="166"/>
      <c r="S101" s="166"/>
      <c r="T101" s="166"/>
      <c r="U101" s="166"/>
      <c r="V101" s="166"/>
      <c r="W101" s="166"/>
      <c r="X101" s="166"/>
      <c r="Y101" s="166"/>
      <c r="Z101" s="166"/>
      <c r="AA101" s="166"/>
      <c r="AB101" s="167"/>
    </row>
    <row r="102" spans="1:28">
      <c r="A102" s="134" t="s">
        <v>291</v>
      </c>
      <c r="B102" s="168"/>
      <c r="C102" s="168"/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35"/>
      <c r="Q102" s="165">
        <v>38543</v>
      </c>
      <c r="R102" s="166"/>
      <c r="S102" s="166"/>
      <c r="T102" s="166"/>
      <c r="U102" s="166"/>
      <c r="V102" s="166"/>
      <c r="W102" s="166"/>
      <c r="X102" s="166"/>
      <c r="Y102" s="166"/>
      <c r="Z102" s="166"/>
      <c r="AA102" s="166"/>
      <c r="AB102" s="167"/>
    </row>
    <row r="103" spans="1:28">
      <c r="A103" s="134" t="s">
        <v>292</v>
      </c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35"/>
      <c r="Q103" s="165">
        <v>26565</v>
      </c>
      <c r="R103" s="166"/>
      <c r="S103" s="166"/>
      <c r="T103" s="166"/>
      <c r="U103" s="166"/>
      <c r="V103" s="166"/>
      <c r="W103" s="166"/>
      <c r="X103" s="166"/>
      <c r="Y103" s="166"/>
      <c r="Z103" s="166"/>
      <c r="AA103" s="166"/>
      <c r="AB103" s="167"/>
    </row>
    <row r="104" spans="1:28">
      <c r="A104" s="134" t="s">
        <v>293</v>
      </c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35"/>
      <c r="Q104" s="165">
        <v>314500</v>
      </c>
      <c r="R104" s="166"/>
      <c r="S104" s="166"/>
      <c r="T104" s="166"/>
      <c r="U104" s="166"/>
      <c r="V104" s="166"/>
      <c r="W104" s="166"/>
      <c r="X104" s="166"/>
      <c r="Y104" s="166"/>
      <c r="Z104" s="166"/>
      <c r="AA104" s="166"/>
      <c r="AB104" s="167"/>
    </row>
    <row r="105" spans="1:28">
      <c r="A105" s="134" t="s">
        <v>294</v>
      </c>
      <c r="B105" s="168"/>
      <c r="C105" s="168"/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35"/>
      <c r="Q105" s="165">
        <v>336700</v>
      </c>
      <c r="R105" s="166"/>
      <c r="S105" s="166"/>
      <c r="T105" s="166"/>
      <c r="U105" s="166"/>
      <c r="V105" s="166"/>
      <c r="W105" s="166"/>
      <c r="X105" s="166"/>
      <c r="Y105" s="166"/>
      <c r="Z105" s="166"/>
      <c r="AA105" s="166"/>
      <c r="AB105" s="167"/>
    </row>
    <row r="106" spans="1:28">
      <c r="A106" s="134" t="s">
        <v>295</v>
      </c>
      <c r="B106" s="168"/>
      <c r="C106" s="168"/>
      <c r="D106" s="168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35"/>
      <c r="Q106" s="165">
        <v>214145.98</v>
      </c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7"/>
    </row>
    <row r="107" spans="1:28">
      <c r="A107" s="134" t="s">
        <v>296</v>
      </c>
      <c r="B107" s="168"/>
      <c r="C107" s="168"/>
      <c r="D107" s="168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35"/>
      <c r="Q107" s="165">
        <v>288859.46000000002</v>
      </c>
      <c r="R107" s="166"/>
      <c r="S107" s="166"/>
      <c r="T107" s="166"/>
      <c r="U107" s="166"/>
      <c r="V107" s="166"/>
      <c r="W107" s="166"/>
      <c r="X107" s="166"/>
      <c r="Y107" s="166"/>
      <c r="Z107" s="166"/>
      <c r="AA107" s="166"/>
      <c r="AB107" s="167"/>
    </row>
    <row r="108" spans="1:28">
      <c r="A108" s="134" t="s">
        <v>297</v>
      </c>
      <c r="B108" s="168"/>
      <c r="C108" s="168"/>
      <c r="D108" s="168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35"/>
      <c r="Q108" s="165">
        <v>288859.46000000002</v>
      </c>
      <c r="R108" s="166"/>
      <c r="S108" s="166"/>
      <c r="T108" s="166"/>
      <c r="U108" s="166"/>
      <c r="V108" s="166"/>
      <c r="W108" s="166"/>
      <c r="X108" s="166"/>
      <c r="Y108" s="166"/>
      <c r="Z108" s="166"/>
      <c r="AA108" s="166"/>
      <c r="AB108" s="167"/>
    </row>
    <row r="109" spans="1:28">
      <c r="A109" s="134" t="s">
        <v>298</v>
      </c>
      <c r="B109" s="168"/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35"/>
      <c r="Q109" s="165">
        <v>288859.46000000002</v>
      </c>
      <c r="R109" s="166"/>
      <c r="S109" s="166"/>
      <c r="T109" s="166"/>
      <c r="U109" s="166"/>
      <c r="V109" s="166"/>
      <c r="W109" s="166"/>
      <c r="X109" s="166"/>
      <c r="Y109" s="166"/>
      <c r="Z109" s="166"/>
      <c r="AA109" s="166"/>
      <c r="AB109" s="167"/>
    </row>
    <row r="110" spans="1:28">
      <c r="A110" s="134" t="s">
        <v>299</v>
      </c>
      <c r="B110" s="168"/>
      <c r="C110" s="168"/>
      <c r="D110" s="168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35"/>
      <c r="Q110" s="165">
        <v>320856.57</v>
      </c>
      <c r="R110" s="166"/>
      <c r="S110" s="166"/>
      <c r="T110" s="166"/>
      <c r="U110" s="166"/>
      <c r="V110" s="166"/>
      <c r="W110" s="166"/>
      <c r="X110" s="166"/>
      <c r="Y110" s="166"/>
      <c r="Z110" s="166"/>
      <c r="AA110" s="166"/>
      <c r="AB110" s="167"/>
    </row>
    <row r="111" spans="1:28">
      <c r="A111" s="134" t="s">
        <v>300</v>
      </c>
      <c r="B111" s="168"/>
      <c r="C111" s="168"/>
      <c r="D111" s="168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35"/>
      <c r="Q111" s="165">
        <v>670</v>
      </c>
      <c r="R111" s="166"/>
      <c r="S111" s="166"/>
      <c r="T111" s="166"/>
      <c r="U111" s="166"/>
      <c r="V111" s="166"/>
      <c r="W111" s="166"/>
      <c r="X111" s="166"/>
      <c r="Y111" s="166"/>
      <c r="Z111" s="166"/>
      <c r="AA111" s="166"/>
      <c r="AB111" s="167"/>
    </row>
    <row r="112" spans="1:28">
      <c r="A112" s="134" t="s">
        <v>301</v>
      </c>
      <c r="B112" s="168"/>
      <c r="C112" s="168"/>
      <c r="D112" s="168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35"/>
      <c r="Q112" s="165">
        <v>1020</v>
      </c>
      <c r="R112" s="166"/>
      <c r="S112" s="166"/>
      <c r="T112" s="166"/>
      <c r="U112" s="166"/>
      <c r="V112" s="166"/>
      <c r="W112" s="166"/>
      <c r="X112" s="166"/>
      <c r="Y112" s="166"/>
      <c r="Z112" s="166"/>
      <c r="AA112" s="166"/>
      <c r="AB112" s="167"/>
    </row>
    <row r="113" spans="1:41">
      <c r="A113" s="134" t="s">
        <v>302</v>
      </c>
      <c r="B113" s="168"/>
      <c r="C113" s="168"/>
      <c r="D113" s="168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35"/>
      <c r="Q113" s="165">
        <v>10250</v>
      </c>
      <c r="R113" s="166"/>
      <c r="S113" s="166"/>
      <c r="T113" s="166"/>
      <c r="U113" s="166"/>
      <c r="V113" s="166"/>
      <c r="W113" s="166"/>
      <c r="X113" s="166"/>
      <c r="Y113" s="166"/>
      <c r="Z113" s="166"/>
      <c r="AA113" s="166"/>
      <c r="AB113" s="167"/>
    </row>
    <row r="114" spans="1:41">
      <c r="A114" s="134" t="s">
        <v>137</v>
      </c>
      <c r="B114" s="168"/>
      <c r="C114" s="168"/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35"/>
      <c r="Q114" s="176">
        <f>SUM(Q71:Q113)</f>
        <v>2874938.73</v>
      </c>
      <c r="R114" s="176"/>
      <c r="S114" s="176"/>
      <c r="T114" s="176"/>
      <c r="U114" s="176"/>
      <c r="V114" s="176"/>
      <c r="W114" s="176"/>
      <c r="X114" s="176"/>
      <c r="Y114" s="176"/>
      <c r="Z114" s="176"/>
      <c r="AA114" s="176"/>
      <c r="AB114" s="176"/>
    </row>
    <row r="115" spans="1:41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</row>
    <row r="116" spans="1:41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</row>
    <row r="118" spans="1:41">
      <c r="A118" s="187" t="s">
        <v>157</v>
      </c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  <c r="M118" s="187"/>
      <c r="N118" s="187"/>
      <c r="O118" s="187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</row>
    <row r="119" spans="1:41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</row>
    <row r="120" spans="1:41" ht="66.75" customHeight="1">
      <c r="A120" s="142" t="s">
        <v>185</v>
      </c>
      <c r="B120" s="142"/>
      <c r="C120" s="142"/>
      <c r="D120" s="142"/>
      <c r="E120" s="142"/>
      <c r="F120" s="142"/>
      <c r="G120" s="142"/>
      <c r="H120" s="142"/>
      <c r="I120" s="142"/>
      <c r="J120" s="142" t="s">
        <v>158</v>
      </c>
      <c r="K120" s="142"/>
      <c r="L120" s="142"/>
      <c r="M120" s="142"/>
      <c r="N120" s="142"/>
      <c r="O120" s="142"/>
      <c r="P120" s="142"/>
      <c r="Q120" s="142" t="s">
        <v>159</v>
      </c>
      <c r="R120" s="142"/>
      <c r="S120" s="142"/>
      <c r="T120" s="142"/>
      <c r="U120" s="142"/>
      <c r="V120" s="142"/>
      <c r="W120" s="142"/>
      <c r="X120" s="142"/>
      <c r="Y120" s="136" t="s">
        <v>189</v>
      </c>
      <c r="Z120" s="214"/>
      <c r="AA120" s="214"/>
      <c r="AB120" s="137"/>
    </row>
    <row r="121" spans="1:41" ht="68.25" customHeight="1">
      <c r="A121" s="111" t="s">
        <v>235</v>
      </c>
      <c r="B121" s="111"/>
      <c r="C121" s="111"/>
      <c r="D121" s="111"/>
      <c r="E121" s="111"/>
      <c r="F121" s="111"/>
      <c r="G121" s="111"/>
      <c r="H121" s="111"/>
      <c r="I121" s="111"/>
      <c r="J121" s="203">
        <v>13868</v>
      </c>
      <c r="K121" s="203"/>
      <c r="L121" s="203"/>
      <c r="M121" s="203"/>
      <c r="N121" s="203"/>
      <c r="O121" s="203"/>
      <c r="P121" s="203"/>
      <c r="Q121" s="204" t="s">
        <v>246</v>
      </c>
      <c r="R121" s="205"/>
      <c r="S121" s="205"/>
      <c r="T121" s="205"/>
      <c r="U121" s="205"/>
      <c r="V121" s="205"/>
      <c r="W121" s="205"/>
      <c r="X121" s="206"/>
      <c r="Y121" s="207" t="s">
        <v>247</v>
      </c>
      <c r="Z121" s="207"/>
      <c r="AA121" s="207"/>
      <c r="AB121" s="207"/>
    </row>
    <row r="122" spans="1:41">
      <c r="A122" s="138" t="s">
        <v>160</v>
      </c>
      <c r="B122" s="180"/>
      <c r="C122" s="180"/>
      <c r="D122" s="180"/>
      <c r="E122" s="180"/>
      <c r="F122" s="180"/>
      <c r="G122" s="180"/>
      <c r="H122" s="180"/>
      <c r="I122" s="139"/>
      <c r="J122" s="176">
        <f>SUM(J121:J121)</f>
        <v>13868</v>
      </c>
      <c r="K122" s="176"/>
      <c r="L122" s="176"/>
      <c r="M122" s="176"/>
      <c r="N122" s="176"/>
      <c r="O122" s="176"/>
      <c r="P122" s="176"/>
      <c r="Q122" s="192"/>
      <c r="R122" s="192"/>
      <c r="S122" s="192"/>
      <c r="T122" s="192"/>
      <c r="U122" s="192"/>
      <c r="V122" s="192"/>
      <c r="W122" s="192"/>
      <c r="X122" s="192"/>
      <c r="Y122" s="192"/>
      <c r="Z122" s="192"/>
      <c r="AA122" s="192"/>
      <c r="AB122" s="192"/>
    </row>
    <row r="123" spans="1:41">
      <c r="A123" s="66"/>
      <c r="B123" s="66"/>
      <c r="C123" s="66"/>
      <c r="D123" s="66"/>
      <c r="E123" s="66"/>
      <c r="F123" s="66"/>
      <c r="G123" s="66"/>
      <c r="H123" s="66"/>
      <c r="I123" s="66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</row>
    <row r="124" spans="1:41">
      <c r="A124" s="187" t="s">
        <v>161</v>
      </c>
      <c r="B124" s="187"/>
      <c r="C124" s="187"/>
      <c r="D124" s="187"/>
      <c r="E124" s="187"/>
      <c r="F124" s="187"/>
      <c r="G124" s="187"/>
      <c r="H124" s="187"/>
      <c r="I124" s="187"/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</row>
    <row r="125" spans="1:41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</row>
    <row r="126" spans="1:41">
      <c r="A126" s="187" t="s">
        <v>162</v>
      </c>
      <c r="B126" s="187"/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</row>
    <row r="127" spans="1:4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I127" s="4"/>
      <c r="AJ127" s="4"/>
      <c r="AK127" s="4"/>
      <c r="AL127" s="4"/>
      <c r="AM127" s="4"/>
      <c r="AN127" s="4"/>
      <c r="AO127" s="4"/>
    </row>
    <row r="128" spans="1:41" ht="71.25" customHeight="1">
      <c r="A128" s="188" t="s">
        <v>27</v>
      </c>
      <c r="B128" s="188"/>
      <c r="C128" s="188"/>
      <c r="D128" s="188"/>
      <c r="E128" s="188"/>
      <c r="F128" s="188"/>
      <c r="G128" s="188"/>
      <c r="H128" s="188"/>
      <c r="I128" s="188"/>
      <c r="J128" s="188" t="s">
        <v>165</v>
      </c>
      <c r="K128" s="188"/>
      <c r="L128" s="188" t="s">
        <v>284</v>
      </c>
      <c r="M128" s="188"/>
      <c r="N128" s="188" t="s">
        <v>163</v>
      </c>
      <c r="O128" s="188"/>
      <c r="P128" s="188"/>
      <c r="Q128" s="188" t="s">
        <v>164</v>
      </c>
      <c r="R128" s="188"/>
      <c r="S128" s="188"/>
      <c r="T128" s="188"/>
      <c r="U128" s="188" t="s">
        <v>187</v>
      </c>
      <c r="V128" s="188"/>
      <c r="W128" s="188"/>
      <c r="X128" s="188"/>
      <c r="Y128" s="188" t="s">
        <v>203</v>
      </c>
      <c r="Z128" s="188"/>
      <c r="AA128" s="188"/>
      <c r="AB128" s="188"/>
    </row>
    <row r="129" spans="1:28">
      <c r="A129" s="177" t="s">
        <v>166</v>
      </c>
      <c r="B129" s="177"/>
      <c r="C129" s="177"/>
      <c r="D129" s="177"/>
      <c r="E129" s="177"/>
      <c r="F129" s="177"/>
      <c r="G129" s="177"/>
      <c r="H129" s="177"/>
      <c r="I129" s="177"/>
      <c r="J129" s="127">
        <v>18</v>
      </c>
      <c r="K129" s="128"/>
      <c r="L129" s="127">
        <v>7</v>
      </c>
      <c r="M129" s="128"/>
      <c r="N129" s="127">
        <v>9</v>
      </c>
      <c r="O129" s="169"/>
      <c r="P129" s="128"/>
      <c r="Q129" s="165">
        <v>592707.54</v>
      </c>
      <c r="R129" s="166"/>
      <c r="S129" s="166"/>
      <c r="T129" s="167"/>
      <c r="U129" s="127">
        <v>0</v>
      </c>
      <c r="V129" s="169"/>
      <c r="W129" s="169"/>
      <c r="X129" s="128"/>
      <c r="Y129" s="127">
        <v>0</v>
      </c>
      <c r="Z129" s="169"/>
      <c r="AA129" s="169"/>
      <c r="AB129" s="128"/>
    </row>
    <row r="130" spans="1:28">
      <c r="A130" s="177" t="s">
        <v>167</v>
      </c>
      <c r="B130" s="177"/>
      <c r="C130" s="177"/>
      <c r="D130" s="177"/>
      <c r="E130" s="177"/>
      <c r="F130" s="177"/>
      <c r="G130" s="177"/>
      <c r="H130" s="177"/>
      <c r="I130" s="177"/>
      <c r="J130" s="127">
        <v>0</v>
      </c>
      <c r="K130" s="128"/>
      <c r="L130" s="127">
        <v>0</v>
      </c>
      <c r="M130" s="128"/>
      <c r="N130" s="127">
        <v>0</v>
      </c>
      <c r="O130" s="169"/>
      <c r="P130" s="128"/>
      <c r="Q130" s="165">
        <v>0</v>
      </c>
      <c r="R130" s="166"/>
      <c r="S130" s="166"/>
      <c r="T130" s="167"/>
      <c r="U130" s="127">
        <v>0</v>
      </c>
      <c r="V130" s="169"/>
      <c r="W130" s="169"/>
      <c r="X130" s="128"/>
      <c r="Y130" s="127">
        <v>0</v>
      </c>
      <c r="Z130" s="169"/>
      <c r="AA130" s="169"/>
      <c r="AB130" s="128"/>
    </row>
    <row r="131" spans="1:28">
      <c r="A131" s="177" t="s">
        <v>168</v>
      </c>
      <c r="B131" s="177"/>
      <c r="C131" s="177"/>
      <c r="D131" s="177"/>
      <c r="E131" s="177"/>
      <c r="F131" s="177"/>
      <c r="G131" s="177"/>
      <c r="H131" s="177"/>
      <c r="I131" s="177"/>
      <c r="J131" s="127">
        <v>0</v>
      </c>
      <c r="K131" s="128"/>
      <c r="L131" s="127">
        <v>0</v>
      </c>
      <c r="M131" s="128"/>
      <c r="N131" s="127">
        <v>0</v>
      </c>
      <c r="O131" s="169"/>
      <c r="P131" s="128"/>
      <c r="Q131" s="165">
        <v>0</v>
      </c>
      <c r="R131" s="166"/>
      <c r="S131" s="166"/>
      <c r="T131" s="167"/>
      <c r="U131" s="127">
        <v>0</v>
      </c>
      <c r="V131" s="169"/>
      <c r="W131" s="169"/>
      <c r="X131" s="128"/>
      <c r="Y131" s="127">
        <v>0</v>
      </c>
      <c r="Z131" s="169"/>
      <c r="AA131" s="169"/>
      <c r="AB131" s="128"/>
    </row>
    <row r="132" spans="1:28">
      <c r="A132" s="177" t="s">
        <v>169</v>
      </c>
      <c r="B132" s="177"/>
      <c r="C132" s="177"/>
      <c r="D132" s="177"/>
      <c r="E132" s="177"/>
      <c r="F132" s="177"/>
      <c r="G132" s="177"/>
      <c r="H132" s="177"/>
      <c r="I132" s="177"/>
      <c r="J132" s="127">
        <v>4</v>
      </c>
      <c r="K132" s="128"/>
      <c r="L132" s="127">
        <v>0</v>
      </c>
      <c r="M132" s="128"/>
      <c r="N132" s="127">
        <v>0</v>
      </c>
      <c r="O132" s="169"/>
      <c r="P132" s="128"/>
      <c r="Q132" s="165">
        <v>117449.01</v>
      </c>
      <c r="R132" s="166"/>
      <c r="S132" s="166"/>
      <c r="T132" s="167"/>
      <c r="U132" s="127">
        <v>0</v>
      </c>
      <c r="V132" s="169"/>
      <c r="W132" s="169"/>
      <c r="X132" s="128"/>
      <c r="Y132" s="127">
        <v>0</v>
      </c>
      <c r="Z132" s="169"/>
      <c r="AA132" s="169"/>
      <c r="AB132" s="128"/>
    </row>
    <row r="133" spans="1:28">
      <c r="A133" s="130" t="s">
        <v>160</v>
      </c>
      <c r="B133" s="174"/>
      <c r="C133" s="174"/>
      <c r="D133" s="174"/>
      <c r="E133" s="174"/>
      <c r="F133" s="174"/>
      <c r="G133" s="174"/>
      <c r="H133" s="174"/>
      <c r="I133" s="131"/>
      <c r="J133" s="184"/>
      <c r="K133" s="184"/>
      <c r="L133" s="184"/>
      <c r="M133" s="184"/>
      <c r="N133" s="184"/>
      <c r="O133" s="184"/>
      <c r="P133" s="184"/>
      <c r="Q133" s="176">
        <f>SUM(Q129:Q132)</f>
        <v>710156.55</v>
      </c>
      <c r="R133" s="176"/>
      <c r="S133" s="176"/>
      <c r="T133" s="176"/>
      <c r="U133" s="184"/>
      <c r="V133" s="184"/>
      <c r="W133" s="184"/>
      <c r="X133" s="184"/>
      <c r="Y133" s="184"/>
      <c r="Z133" s="184"/>
      <c r="AA133" s="184"/>
      <c r="AB133" s="184"/>
    </row>
    <row r="134" spans="1:28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</row>
    <row r="135" spans="1:28">
      <c r="A135" s="187" t="s">
        <v>199</v>
      </c>
      <c r="B135" s="187"/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</row>
    <row r="136" spans="1:28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</row>
    <row r="137" spans="1:28" ht="48.75" customHeight="1">
      <c r="A137" s="173" t="s">
        <v>27</v>
      </c>
      <c r="B137" s="173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 t="s">
        <v>171</v>
      </c>
      <c r="O137" s="173"/>
      <c r="P137" s="173"/>
      <c r="Q137" s="111" t="s">
        <v>170</v>
      </c>
      <c r="R137" s="111"/>
      <c r="S137" s="111"/>
      <c r="T137" s="111"/>
      <c r="U137" s="111" t="s">
        <v>186</v>
      </c>
      <c r="V137" s="111"/>
      <c r="W137" s="111"/>
      <c r="X137" s="111"/>
      <c r="Y137" s="111" t="s">
        <v>203</v>
      </c>
      <c r="Z137" s="111"/>
      <c r="AA137" s="111"/>
      <c r="AB137" s="111"/>
    </row>
    <row r="138" spans="1:28">
      <c r="A138" s="177" t="s">
        <v>172</v>
      </c>
      <c r="B138" s="177"/>
      <c r="C138" s="177"/>
      <c r="D138" s="177"/>
      <c r="E138" s="177"/>
      <c r="F138" s="177"/>
      <c r="G138" s="177"/>
      <c r="H138" s="177"/>
      <c r="I138" s="177"/>
      <c r="J138" s="177"/>
      <c r="K138" s="177"/>
      <c r="L138" s="177"/>
      <c r="M138" s="177"/>
      <c r="N138" s="175">
        <v>47711.4</v>
      </c>
      <c r="O138" s="175"/>
      <c r="P138" s="175"/>
      <c r="Q138" s="175">
        <v>276474.03000000003</v>
      </c>
      <c r="R138" s="175"/>
      <c r="S138" s="175"/>
      <c r="T138" s="175"/>
      <c r="U138" s="175">
        <v>0</v>
      </c>
      <c r="V138" s="175"/>
      <c r="W138" s="175"/>
      <c r="X138" s="175"/>
      <c r="Y138" s="175">
        <v>0</v>
      </c>
      <c r="Z138" s="175"/>
      <c r="AA138" s="175"/>
      <c r="AB138" s="175"/>
    </row>
    <row r="139" spans="1:28">
      <c r="A139" s="177" t="s">
        <v>173</v>
      </c>
      <c r="B139" s="177"/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  <c r="M139" s="177"/>
      <c r="N139" s="175">
        <v>0</v>
      </c>
      <c r="O139" s="175"/>
      <c r="P139" s="175"/>
      <c r="Q139" s="175">
        <v>0</v>
      </c>
      <c r="R139" s="175"/>
      <c r="S139" s="175"/>
      <c r="T139" s="175"/>
      <c r="U139" s="175">
        <v>0</v>
      </c>
      <c r="V139" s="175"/>
      <c r="W139" s="175"/>
      <c r="X139" s="175"/>
      <c r="Y139" s="175">
        <v>0</v>
      </c>
      <c r="Z139" s="175"/>
      <c r="AA139" s="175"/>
      <c r="AB139" s="175"/>
    </row>
    <row r="140" spans="1:28">
      <c r="A140" s="177" t="s">
        <v>174</v>
      </c>
      <c r="B140" s="177"/>
      <c r="C140" s="177"/>
      <c r="D140" s="177"/>
      <c r="E140" s="177"/>
      <c r="F140" s="177"/>
      <c r="G140" s="177"/>
      <c r="H140" s="177"/>
      <c r="I140" s="177"/>
      <c r="J140" s="177"/>
      <c r="K140" s="177"/>
      <c r="L140" s="177"/>
      <c r="M140" s="177"/>
      <c r="N140" s="175">
        <v>78000.350000000006</v>
      </c>
      <c r="O140" s="175"/>
      <c r="P140" s="175"/>
      <c r="Q140" s="175">
        <v>257401.15</v>
      </c>
      <c r="R140" s="175"/>
      <c r="S140" s="175"/>
      <c r="T140" s="175"/>
      <c r="U140" s="175">
        <v>0</v>
      </c>
      <c r="V140" s="175"/>
      <c r="W140" s="175"/>
      <c r="X140" s="175"/>
      <c r="Y140" s="175">
        <v>0</v>
      </c>
      <c r="Z140" s="175"/>
      <c r="AA140" s="175"/>
      <c r="AB140" s="175"/>
    </row>
    <row r="141" spans="1:28" ht="28.5" customHeight="1">
      <c r="A141" s="130" t="s">
        <v>160</v>
      </c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  <c r="L141" s="174"/>
      <c r="M141" s="131"/>
      <c r="N141" s="175"/>
      <c r="O141" s="175"/>
      <c r="P141" s="175"/>
      <c r="Q141" s="176">
        <f>SUM(Q138:Q140)</f>
        <v>533875.18000000005</v>
      </c>
      <c r="R141" s="176"/>
      <c r="S141" s="176"/>
      <c r="T141" s="176"/>
      <c r="U141" s="175"/>
      <c r="V141" s="175"/>
      <c r="W141" s="175"/>
      <c r="X141" s="175"/>
      <c r="Y141" s="175"/>
      <c r="Z141" s="175"/>
      <c r="AA141" s="175"/>
      <c r="AB141" s="175"/>
    </row>
    <row r="142" spans="1:28" ht="11.25" customHeight="1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</row>
    <row r="143" spans="1:28">
      <c r="A143" s="187" t="s">
        <v>175</v>
      </c>
      <c r="B143" s="187"/>
      <c r="C143" s="187"/>
      <c r="D143" s="187"/>
      <c r="E143" s="187"/>
      <c r="F143" s="187"/>
      <c r="G143" s="187"/>
      <c r="H143" s="187"/>
      <c r="I143" s="187"/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</row>
    <row r="144" spans="1:28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</row>
    <row r="145" spans="1:28" ht="35.25" customHeight="1">
      <c r="A145" s="142" t="s">
        <v>176</v>
      </c>
      <c r="B145" s="142"/>
      <c r="C145" s="142"/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142"/>
      <c r="S145" s="142"/>
      <c r="T145" s="142"/>
      <c r="U145" s="142"/>
      <c r="V145" s="142" t="s">
        <v>177</v>
      </c>
      <c r="W145" s="142"/>
      <c r="X145" s="142"/>
      <c r="Y145" s="142"/>
      <c r="Z145" s="142"/>
      <c r="AA145" s="142"/>
      <c r="AB145" s="142"/>
    </row>
    <row r="146" spans="1:28" ht="74.25" customHeight="1">
      <c r="A146" s="134" t="s">
        <v>200</v>
      </c>
      <c r="B146" s="168"/>
      <c r="C146" s="168"/>
      <c r="D146" s="168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68"/>
      <c r="R146" s="168"/>
      <c r="S146" s="168"/>
      <c r="T146" s="168"/>
      <c r="U146" s="135"/>
      <c r="V146" s="165">
        <v>692273.18</v>
      </c>
      <c r="W146" s="166"/>
      <c r="X146" s="166"/>
      <c r="Y146" s="166"/>
      <c r="Z146" s="166"/>
      <c r="AA146" s="166"/>
      <c r="AB146" s="167"/>
    </row>
    <row r="147" spans="1:28" ht="67.5" customHeight="1">
      <c r="A147" s="134" t="s">
        <v>222</v>
      </c>
      <c r="B147" s="168"/>
      <c r="C147" s="168"/>
      <c r="D147" s="168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68"/>
      <c r="R147" s="168"/>
      <c r="S147" s="168"/>
      <c r="T147" s="168"/>
      <c r="U147" s="135"/>
      <c r="V147" s="165">
        <v>0</v>
      </c>
      <c r="W147" s="166"/>
      <c r="X147" s="166"/>
      <c r="Y147" s="166"/>
      <c r="Z147" s="166"/>
      <c r="AA147" s="166"/>
      <c r="AB147" s="167"/>
    </row>
    <row r="148" spans="1:28" ht="28.5" customHeight="1">
      <c r="A148" s="134" t="s">
        <v>201</v>
      </c>
      <c r="B148" s="168"/>
      <c r="C148" s="168"/>
      <c r="D148" s="168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68"/>
      <c r="R148" s="168"/>
      <c r="S148" s="168"/>
      <c r="T148" s="168"/>
      <c r="U148" s="135"/>
      <c r="V148" s="165">
        <v>25049.73</v>
      </c>
      <c r="W148" s="166"/>
      <c r="X148" s="166"/>
      <c r="Y148" s="166"/>
      <c r="Z148" s="166"/>
      <c r="AA148" s="166"/>
      <c r="AB148" s="167"/>
    </row>
    <row r="149" spans="1:28" ht="24" customHeight="1">
      <c r="A149" s="134" t="s">
        <v>204</v>
      </c>
      <c r="B149" s="168"/>
      <c r="C149" s="168"/>
      <c r="D149" s="168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68"/>
      <c r="R149" s="168"/>
      <c r="S149" s="168"/>
      <c r="T149" s="168"/>
      <c r="U149" s="135"/>
      <c r="V149" s="165">
        <v>0</v>
      </c>
      <c r="W149" s="166"/>
      <c r="X149" s="166"/>
      <c r="Y149" s="166"/>
      <c r="Z149" s="166"/>
      <c r="AA149" s="166"/>
      <c r="AB149" s="167"/>
    </row>
    <row r="150" spans="1:28" ht="43.5" customHeight="1">
      <c r="A150" s="132" t="s">
        <v>202</v>
      </c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75">
        <v>11446514.51</v>
      </c>
      <c r="W150" s="175"/>
      <c r="X150" s="175"/>
      <c r="Y150" s="175"/>
      <c r="Z150" s="175"/>
      <c r="AA150" s="175"/>
      <c r="AB150" s="175"/>
    </row>
    <row r="151" spans="1:28" ht="31.5" customHeight="1">
      <c r="A151" s="134" t="s">
        <v>205</v>
      </c>
      <c r="B151" s="168"/>
      <c r="C151" s="168"/>
      <c r="D151" s="168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68"/>
      <c r="R151" s="168"/>
      <c r="S151" s="168"/>
      <c r="T151" s="168"/>
      <c r="U151" s="135"/>
      <c r="V151" s="165">
        <v>0</v>
      </c>
      <c r="W151" s="166"/>
      <c r="X151" s="166"/>
      <c r="Y151" s="166"/>
      <c r="Z151" s="166"/>
      <c r="AA151" s="166"/>
      <c r="AB151" s="167"/>
    </row>
    <row r="152" spans="1:28">
      <c r="A152" s="134" t="s">
        <v>209</v>
      </c>
      <c r="B152" s="168"/>
      <c r="C152" s="168"/>
      <c r="D152" s="168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68"/>
      <c r="R152" s="168"/>
      <c r="S152" s="168"/>
      <c r="T152" s="168"/>
      <c r="U152" s="135"/>
      <c r="V152" s="165">
        <v>0</v>
      </c>
      <c r="W152" s="166"/>
      <c r="X152" s="166"/>
      <c r="Y152" s="166"/>
      <c r="Z152" s="166"/>
      <c r="AA152" s="166"/>
      <c r="AB152" s="167"/>
    </row>
    <row r="153" spans="1:28">
      <c r="A153" s="134" t="s">
        <v>212</v>
      </c>
      <c r="B153" s="168"/>
      <c r="C153" s="168"/>
      <c r="D153" s="168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68"/>
      <c r="R153" s="168"/>
      <c r="S153" s="168"/>
      <c r="T153" s="168"/>
      <c r="U153" s="135"/>
      <c r="V153" s="165">
        <v>0</v>
      </c>
      <c r="W153" s="166"/>
      <c r="X153" s="166"/>
      <c r="Y153" s="166"/>
      <c r="Z153" s="166"/>
      <c r="AA153" s="166"/>
      <c r="AB153" s="167"/>
    </row>
    <row r="154" spans="1:28">
      <c r="A154" s="134" t="s">
        <v>211</v>
      </c>
      <c r="B154" s="168"/>
      <c r="C154" s="168"/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S154" s="168"/>
      <c r="T154" s="168"/>
      <c r="U154" s="135"/>
      <c r="V154" s="165">
        <v>0</v>
      </c>
      <c r="W154" s="166"/>
      <c r="X154" s="166"/>
      <c r="Y154" s="166"/>
      <c r="Z154" s="166"/>
      <c r="AA154" s="166"/>
      <c r="AB154" s="167"/>
    </row>
    <row r="155" spans="1:28">
      <c r="A155" s="130" t="s">
        <v>137</v>
      </c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4"/>
      <c r="Q155" s="174"/>
      <c r="R155" s="174"/>
      <c r="S155" s="174"/>
      <c r="T155" s="174"/>
      <c r="U155" s="174"/>
      <c r="V155" s="176">
        <f>SUM(V146:V154)</f>
        <v>12163837.42</v>
      </c>
      <c r="W155" s="184"/>
      <c r="X155" s="184"/>
      <c r="Y155" s="184"/>
      <c r="Z155" s="184"/>
      <c r="AA155" s="184"/>
      <c r="AB155" s="184"/>
    </row>
    <row r="156" spans="1:28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24"/>
      <c r="W156" s="24"/>
      <c r="X156" s="24"/>
      <c r="Y156" s="24"/>
      <c r="Z156" s="24"/>
      <c r="AA156" s="24"/>
      <c r="AB156" s="24"/>
    </row>
    <row r="157" spans="1:28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ht="18.75">
      <c r="A158" s="185" t="s">
        <v>233</v>
      </c>
      <c r="B158" s="185"/>
      <c r="C158" s="185"/>
      <c r="D158" s="185"/>
      <c r="E158" s="185"/>
      <c r="F158" s="185"/>
      <c r="G158" s="185"/>
      <c r="H158" s="185"/>
      <c r="I158" s="185"/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</row>
    <row r="159" spans="1:28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</row>
    <row r="160" spans="1:28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ht="18.75">
      <c r="A161" s="185" t="s">
        <v>214</v>
      </c>
      <c r="B161" s="185"/>
      <c r="C161" s="185"/>
      <c r="D161" s="185"/>
      <c r="E161" s="185"/>
      <c r="F161" s="185"/>
      <c r="G161" s="185"/>
      <c r="H161" s="185"/>
      <c r="I161" s="185"/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</row>
    <row r="162" spans="1:28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>
      <c r="A163" s="186" t="s">
        <v>308</v>
      </c>
      <c r="B163" s="186"/>
      <c r="C163" s="186"/>
      <c r="D163" s="186"/>
      <c r="E163" s="186"/>
      <c r="F163" s="186"/>
      <c r="G163" s="186"/>
      <c r="H163" s="186"/>
      <c r="I163" s="186"/>
      <c r="J163" s="186"/>
      <c r="K163" s="186"/>
      <c r="L163" s="186"/>
      <c r="M163" s="186"/>
      <c r="N163" s="186"/>
      <c r="O163" s="186"/>
      <c r="P163" s="186"/>
      <c r="Q163" s="186"/>
      <c r="R163" s="186"/>
      <c r="S163" s="186"/>
      <c r="T163" s="186"/>
      <c r="U163" s="186"/>
      <c r="V163" s="186"/>
      <c r="W163" s="186"/>
      <c r="X163" s="186"/>
      <c r="Y163" s="186"/>
      <c r="Z163" s="186"/>
      <c r="AA163" s="186"/>
      <c r="AB163" s="186"/>
    </row>
    <row r="164" spans="1:28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</sheetData>
  <mergeCells count="388">
    <mergeCell ref="A29:H29"/>
    <mergeCell ref="I29:L29"/>
    <mergeCell ref="M29:T29"/>
    <mergeCell ref="U29:AB29"/>
    <mergeCell ref="U47:AB47"/>
    <mergeCell ref="U48:AB48"/>
    <mergeCell ref="U49:AB49"/>
    <mergeCell ref="U50:AB50"/>
    <mergeCell ref="U51:AB51"/>
    <mergeCell ref="A41:L41"/>
    <mergeCell ref="A42:L42"/>
    <mergeCell ref="A43:L43"/>
    <mergeCell ref="A44:L44"/>
    <mergeCell ref="A45:L45"/>
    <mergeCell ref="A46:L46"/>
    <mergeCell ref="M41:T41"/>
    <mergeCell ref="M42:T42"/>
    <mergeCell ref="M43:T43"/>
    <mergeCell ref="M44:T44"/>
    <mergeCell ref="M45:T45"/>
    <mergeCell ref="M46:T46"/>
    <mergeCell ref="A35:L35"/>
    <mergeCell ref="A36:L36"/>
    <mergeCell ref="A37:L37"/>
    <mergeCell ref="U52:AB52"/>
    <mergeCell ref="U53:AB53"/>
    <mergeCell ref="U54:AB54"/>
    <mergeCell ref="U55:AB55"/>
    <mergeCell ref="U56:AB56"/>
    <mergeCell ref="U57:AB57"/>
    <mergeCell ref="U58:AB58"/>
    <mergeCell ref="U59:AB59"/>
    <mergeCell ref="U60:AB60"/>
    <mergeCell ref="M55:T55"/>
    <mergeCell ref="M56:T56"/>
    <mergeCell ref="M57:T57"/>
    <mergeCell ref="M58:T58"/>
    <mergeCell ref="M59:T59"/>
    <mergeCell ref="M60:T60"/>
    <mergeCell ref="A47:L47"/>
    <mergeCell ref="A48:L48"/>
    <mergeCell ref="A49:L49"/>
    <mergeCell ref="A50:L50"/>
    <mergeCell ref="A51:L51"/>
    <mergeCell ref="A52:L52"/>
    <mergeCell ref="A53:L53"/>
    <mergeCell ref="A54:L54"/>
    <mergeCell ref="A55:L55"/>
    <mergeCell ref="A56:L56"/>
    <mergeCell ref="A57:L57"/>
    <mergeCell ref="A58:L58"/>
    <mergeCell ref="A59:L59"/>
    <mergeCell ref="A60:L60"/>
    <mergeCell ref="A96:P96"/>
    <mergeCell ref="A97:P97"/>
    <mergeCell ref="Q87:AB87"/>
    <mergeCell ref="Q88:AB88"/>
    <mergeCell ref="Q89:AB89"/>
    <mergeCell ref="Q90:AB90"/>
    <mergeCell ref="Q91:AB91"/>
    <mergeCell ref="Q92:AB92"/>
    <mergeCell ref="Q93:AB93"/>
    <mergeCell ref="Q94:AB94"/>
    <mergeCell ref="Q95:AB95"/>
    <mergeCell ref="Q96:AB96"/>
    <mergeCell ref="Q97:AB97"/>
    <mergeCell ref="A87:P87"/>
    <mergeCell ref="A88:P88"/>
    <mergeCell ref="A89:P89"/>
    <mergeCell ref="A90:P90"/>
    <mergeCell ref="A91:P91"/>
    <mergeCell ref="A92:P92"/>
    <mergeCell ref="A93:P93"/>
    <mergeCell ref="A94:P94"/>
    <mergeCell ref="A95:P95"/>
    <mergeCell ref="S18:W18"/>
    <mergeCell ref="A19:H19"/>
    <mergeCell ref="A20:H20"/>
    <mergeCell ref="I19:M19"/>
    <mergeCell ref="A61:L61"/>
    <mergeCell ref="A63:AB63"/>
    <mergeCell ref="A65:P65"/>
    <mergeCell ref="Q65:AB65"/>
    <mergeCell ref="Q120:X120"/>
    <mergeCell ref="Y120:AB120"/>
    <mergeCell ref="A114:P114"/>
    <mergeCell ref="Q114:AB114"/>
    <mergeCell ref="A76:P76"/>
    <mergeCell ref="A77:P77"/>
    <mergeCell ref="A78:P78"/>
    <mergeCell ref="A79:P79"/>
    <mergeCell ref="A80:P80"/>
    <mergeCell ref="A81:P81"/>
    <mergeCell ref="A82:P82"/>
    <mergeCell ref="A83:P83"/>
    <mergeCell ref="A84:P84"/>
    <mergeCell ref="A85:P85"/>
    <mergeCell ref="Q76:AB76"/>
    <mergeCell ref="Q85:AB85"/>
    <mergeCell ref="S12:W12"/>
    <mergeCell ref="I13:M13"/>
    <mergeCell ref="N13:R13"/>
    <mergeCell ref="A23:AB23"/>
    <mergeCell ref="Q67:AB67"/>
    <mergeCell ref="A66:P66"/>
    <mergeCell ref="Q66:AB66"/>
    <mergeCell ref="A67:P67"/>
    <mergeCell ref="A70:P70"/>
    <mergeCell ref="Q70:AB70"/>
    <mergeCell ref="A22:AB22"/>
    <mergeCell ref="A25:AB25"/>
    <mergeCell ref="A31:AB31"/>
    <mergeCell ref="M34:T34"/>
    <mergeCell ref="U34:AB34"/>
    <mergeCell ref="N19:R19"/>
    <mergeCell ref="S19:W19"/>
    <mergeCell ref="A15:H15"/>
    <mergeCell ref="A69:P69"/>
    <mergeCell ref="Q69:AB69"/>
    <mergeCell ref="U37:AB37"/>
    <mergeCell ref="U38:AB38"/>
    <mergeCell ref="U39:AB39"/>
    <mergeCell ref="U40:AB40"/>
    <mergeCell ref="G5:H5"/>
    <mergeCell ref="S16:W16"/>
    <mergeCell ref="A27:H27"/>
    <mergeCell ref="I27:L27"/>
    <mergeCell ref="M27:T27"/>
    <mergeCell ref="U27:AB27"/>
    <mergeCell ref="A18:H18"/>
    <mergeCell ref="I18:M18"/>
    <mergeCell ref="A34:L34"/>
    <mergeCell ref="A12:H12"/>
    <mergeCell ref="A13:H13"/>
    <mergeCell ref="A14:H14"/>
    <mergeCell ref="A16:H16"/>
    <mergeCell ref="A17:H17"/>
    <mergeCell ref="I15:M15"/>
    <mergeCell ref="N18:R18"/>
    <mergeCell ref="I12:M12"/>
    <mergeCell ref="N12:R12"/>
    <mergeCell ref="U33:AB33"/>
    <mergeCell ref="A28:H28"/>
    <mergeCell ref="I28:L28"/>
    <mergeCell ref="M28:T28"/>
    <mergeCell ref="U28:AB28"/>
    <mergeCell ref="A33:L33"/>
    <mergeCell ref="X4:Z4"/>
    <mergeCell ref="U4:W4"/>
    <mergeCell ref="U5:W5"/>
    <mergeCell ref="A5:B5"/>
    <mergeCell ref="C5:D5"/>
    <mergeCell ref="O4:P4"/>
    <mergeCell ref="K4:L4"/>
    <mergeCell ref="I4:J4"/>
    <mergeCell ref="A128:I128"/>
    <mergeCell ref="J128:K128"/>
    <mergeCell ref="L128:M128"/>
    <mergeCell ref="A118:AB118"/>
    <mergeCell ref="A120:I120"/>
    <mergeCell ref="J120:P120"/>
    <mergeCell ref="A122:I122"/>
    <mergeCell ref="J122:P122"/>
    <mergeCell ref="A124:AB124"/>
    <mergeCell ref="A126:AB126"/>
    <mergeCell ref="A121:I121"/>
    <mergeCell ref="J121:P121"/>
    <mergeCell ref="Q121:X121"/>
    <mergeCell ref="Y121:AB121"/>
    <mergeCell ref="A4:B4"/>
    <mergeCell ref="C4:D4"/>
    <mergeCell ref="I3:N3"/>
    <mergeCell ref="Q4:R4"/>
    <mergeCell ref="S4:T4"/>
    <mergeCell ref="M4:N4"/>
    <mergeCell ref="A1:AB1"/>
    <mergeCell ref="X12:AB20"/>
    <mergeCell ref="X11:AB11"/>
    <mergeCell ref="S11:W11"/>
    <mergeCell ref="N11:R11"/>
    <mergeCell ref="I11:M11"/>
    <mergeCell ref="A11:H11"/>
    <mergeCell ref="X5:Z5"/>
    <mergeCell ref="AA5:AB5"/>
    <mergeCell ref="U3:AB3"/>
    <mergeCell ref="A7:AB7"/>
    <mergeCell ref="A9:AB9"/>
    <mergeCell ref="O5:P5"/>
    <mergeCell ref="Q5:R5"/>
    <mergeCell ref="S5:T5"/>
    <mergeCell ref="O3:T3"/>
    <mergeCell ref="G4:H4"/>
    <mergeCell ref="AA4:AB4"/>
    <mergeCell ref="A3:H3"/>
    <mergeCell ref="I5:J5"/>
    <mergeCell ref="Y138:AB138"/>
    <mergeCell ref="S13:W13"/>
    <mergeCell ref="I20:M20"/>
    <mergeCell ref="N20:R20"/>
    <mergeCell ref="S20:W20"/>
    <mergeCell ref="I14:M14"/>
    <mergeCell ref="N14:R14"/>
    <mergeCell ref="S14:W14"/>
    <mergeCell ref="I16:M16"/>
    <mergeCell ref="N16:R16"/>
    <mergeCell ref="N15:R15"/>
    <mergeCell ref="S15:W15"/>
    <mergeCell ref="I17:M17"/>
    <mergeCell ref="N17:R17"/>
    <mergeCell ref="S17:W17"/>
    <mergeCell ref="N128:P128"/>
    <mergeCell ref="Q128:T128"/>
    <mergeCell ref="U128:X128"/>
    <mergeCell ref="Y128:AB128"/>
    <mergeCell ref="M61:T61"/>
    <mergeCell ref="U61:AB61"/>
    <mergeCell ref="M33:T33"/>
    <mergeCell ref="Q122:X122"/>
    <mergeCell ref="Y122:AB122"/>
    <mergeCell ref="V151:AB151"/>
    <mergeCell ref="A151:U151"/>
    <mergeCell ref="A154:U154"/>
    <mergeCell ref="V154:AB154"/>
    <mergeCell ref="A155:U155"/>
    <mergeCell ref="V155:AB155"/>
    <mergeCell ref="V153:AB153"/>
    <mergeCell ref="M5:N5"/>
    <mergeCell ref="K5:L5"/>
    <mergeCell ref="A153:U153"/>
    <mergeCell ref="V150:AB150"/>
    <mergeCell ref="A72:P72"/>
    <mergeCell ref="Q72:AB72"/>
    <mergeCell ref="A73:P73"/>
    <mergeCell ref="Q73:AB73"/>
    <mergeCell ref="A75:P75"/>
    <mergeCell ref="Q75:AB75"/>
    <mergeCell ref="A86:P86"/>
    <mergeCell ref="Q86:AB86"/>
    <mergeCell ref="Q74:AB74"/>
    <mergeCell ref="Y132:AB132"/>
    <mergeCell ref="Y137:AB137"/>
    <mergeCell ref="A135:AB135"/>
    <mergeCell ref="A129:I129"/>
    <mergeCell ref="Y131:AB131"/>
    <mergeCell ref="A132:I132"/>
    <mergeCell ref="J132:K132"/>
    <mergeCell ref="L132:M132"/>
    <mergeCell ref="N132:P132"/>
    <mergeCell ref="Q132:T132"/>
    <mergeCell ref="U132:X132"/>
    <mergeCell ref="A161:AB161"/>
    <mergeCell ref="A163:AB163"/>
    <mergeCell ref="A158:AB158"/>
    <mergeCell ref="A143:AB143"/>
    <mergeCell ref="A145:U145"/>
    <mergeCell ref="V145:AB145"/>
    <mergeCell ref="A150:U150"/>
    <mergeCell ref="A146:U146"/>
    <mergeCell ref="V146:AB146"/>
    <mergeCell ref="A147:U147"/>
    <mergeCell ref="V147:AB147"/>
    <mergeCell ref="A148:U148"/>
    <mergeCell ref="V148:AB148"/>
    <mergeCell ref="A152:U152"/>
    <mergeCell ref="V152:AB152"/>
    <mergeCell ref="A149:U149"/>
    <mergeCell ref="V149:AB149"/>
    <mergeCell ref="E4:F4"/>
    <mergeCell ref="E5:F5"/>
    <mergeCell ref="A71:P71"/>
    <mergeCell ref="Q71:AB71"/>
    <mergeCell ref="A74:P74"/>
    <mergeCell ref="A68:P68"/>
    <mergeCell ref="Q68:AB68"/>
    <mergeCell ref="A133:I133"/>
    <mergeCell ref="J133:K133"/>
    <mergeCell ref="L133:M133"/>
    <mergeCell ref="N133:P133"/>
    <mergeCell ref="Q133:T133"/>
    <mergeCell ref="U133:X133"/>
    <mergeCell ref="Y133:AB133"/>
    <mergeCell ref="L130:M130"/>
    <mergeCell ref="N130:P130"/>
    <mergeCell ref="Q130:T130"/>
    <mergeCell ref="U130:X130"/>
    <mergeCell ref="Y130:AB130"/>
    <mergeCell ref="Y129:AB129"/>
    <mergeCell ref="U129:X129"/>
    <mergeCell ref="Q129:T129"/>
    <mergeCell ref="N129:P129"/>
    <mergeCell ref="L129:M129"/>
    <mergeCell ref="Y141:AB141"/>
    <mergeCell ref="A140:M140"/>
    <mergeCell ref="N139:P139"/>
    <mergeCell ref="Q139:T139"/>
    <mergeCell ref="U139:X139"/>
    <mergeCell ref="Y139:AB139"/>
    <mergeCell ref="N140:P140"/>
    <mergeCell ref="Q140:T140"/>
    <mergeCell ref="U140:X140"/>
    <mergeCell ref="Y140:AB140"/>
    <mergeCell ref="A139:M139"/>
    <mergeCell ref="A137:M137"/>
    <mergeCell ref="N137:P137"/>
    <mergeCell ref="Q137:T137"/>
    <mergeCell ref="U137:X137"/>
    <mergeCell ref="J129:K129"/>
    <mergeCell ref="A141:M141"/>
    <mergeCell ref="N141:P141"/>
    <mergeCell ref="Q141:T141"/>
    <mergeCell ref="U141:X141"/>
    <mergeCell ref="A131:I131"/>
    <mergeCell ref="J131:K131"/>
    <mergeCell ref="L131:M131"/>
    <mergeCell ref="N131:P131"/>
    <mergeCell ref="Q131:T131"/>
    <mergeCell ref="U131:X131"/>
    <mergeCell ref="A130:I130"/>
    <mergeCell ref="J130:K130"/>
    <mergeCell ref="A138:M138"/>
    <mergeCell ref="N138:P138"/>
    <mergeCell ref="Q138:T138"/>
    <mergeCell ref="U138:X138"/>
    <mergeCell ref="A38:L38"/>
    <mergeCell ref="A39:L39"/>
    <mergeCell ref="A40:L40"/>
    <mergeCell ref="M35:T35"/>
    <mergeCell ref="M36:T36"/>
    <mergeCell ref="M37:T37"/>
    <mergeCell ref="M38:T38"/>
    <mergeCell ref="M39:T39"/>
    <mergeCell ref="M40:T40"/>
    <mergeCell ref="Q84:AB84"/>
    <mergeCell ref="U35:AB35"/>
    <mergeCell ref="U36:AB36"/>
    <mergeCell ref="Q77:AB77"/>
    <mergeCell ref="Q78:AB78"/>
    <mergeCell ref="Q79:AB79"/>
    <mergeCell ref="Q80:AB80"/>
    <mergeCell ref="Q81:AB81"/>
    <mergeCell ref="Q82:AB82"/>
    <mergeCell ref="Q83:AB83"/>
    <mergeCell ref="U41:AB41"/>
    <mergeCell ref="U42:AB42"/>
    <mergeCell ref="U43:AB43"/>
    <mergeCell ref="U44:AB44"/>
    <mergeCell ref="U45:AB45"/>
    <mergeCell ref="U46:AB46"/>
    <mergeCell ref="M47:T47"/>
    <mergeCell ref="M48:T48"/>
    <mergeCell ref="M49:T49"/>
    <mergeCell ref="M50:T50"/>
    <mergeCell ref="M51:T51"/>
    <mergeCell ref="M52:T52"/>
    <mergeCell ref="M53:T53"/>
    <mergeCell ref="M54:T54"/>
    <mergeCell ref="A107:P107"/>
    <mergeCell ref="A108:P108"/>
    <mergeCell ref="A109:P109"/>
    <mergeCell ref="A110:P110"/>
    <mergeCell ref="A111:P111"/>
    <mergeCell ref="A112:P112"/>
    <mergeCell ref="A113:P113"/>
    <mergeCell ref="A98:P98"/>
    <mergeCell ref="A99:P99"/>
    <mergeCell ref="A100:P100"/>
    <mergeCell ref="A101:P101"/>
    <mergeCell ref="A102:P102"/>
    <mergeCell ref="A103:P103"/>
    <mergeCell ref="A104:P104"/>
    <mergeCell ref="A105:P105"/>
    <mergeCell ref="A106:P106"/>
    <mergeCell ref="Q107:AB107"/>
    <mergeCell ref="Q108:AB108"/>
    <mergeCell ref="Q109:AB109"/>
    <mergeCell ref="Q110:AB110"/>
    <mergeCell ref="Q111:AB111"/>
    <mergeCell ref="Q112:AB112"/>
    <mergeCell ref="Q113:AB113"/>
    <mergeCell ref="Q98:AB98"/>
    <mergeCell ref="Q99:AB99"/>
    <mergeCell ref="Q100:AB100"/>
    <mergeCell ref="Q101:AB101"/>
    <mergeCell ref="Q102:AB102"/>
    <mergeCell ref="Q103:AB103"/>
    <mergeCell ref="Q104:AB104"/>
    <mergeCell ref="Q105:AB105"/>
    <mergeCell ref="Q106:AB106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раздел 1-4</vt:lpstr>
      <vt:lpstr>раздел 5</vt:lpstr>
      <vt:lpstr>раздел 6-12</vt:lpstr>
      <vt:lpstr>'раздел 1-4'!Область_печати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2024-09-10T01:55:13Z</dcterms:modified>
</cp:coreProperties>
</file>